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usuario\Desktop\Proyectos de Negocios\JGA Asesoría\ANIBAL\PGIRS AMVA 2018\Seguimiento y Evaluacion PGIRS AMVA 2018\"/>
    </mc:Choice>
  </mc:AlternateContent>
  <xr:revisionPtr revIDLastSave="0" documentId="10_ncr:8100000_{02727AC0-AD9E-4925-993D-D97DE4944EF9}" xr6:coauthVersionLast="34" xr6:coauthVersionMax="34" xr10:uidLastSave="{00000000-0000-0000-0000-000000000000}"/>
  <bookViews>
    <workbookView xWindow="0" yWindow="0" windowWidth="20490" windowHeight="7545" tabRatio="759" firstSheet="1" activeTab="1" xr2:uid="{00000000-000D-0000-FFFF-FFFF00000000}"/>
  </bookViews>
  <sheets>
    <sheet name="Cumplimiento Prog Lavado Limpie" sheetId="22" r:id="rId1"/>
    <sheet name="Cumplimiento Proyecto Lavado Li" sheetId="10" r:id="rId2"/>
    <sheet name="Ingreso Avance Objetivo 16" sheetId="13" r:id="rId3"/>
    <sheet name="Ingreso Avance Actividad" sheetId="18" r:id="rId4"/>
    <sheet name="Tabla 12 Marco Logico  Proyecto" sheetId="9" r:id="rId5"/>
    <sheet name="Hoja1" sheetId="23" state="hidden" r:id="rId6"/>
    <sheet name="Tablero Semaforos" sheetId="20" r:id="rId7"/>
    <sheet name="Inv. Directriz 4" sheetId="24" r:id="rId8"/>
    <sheet name="Directriz 4" sheetId="12" r:id="rId9"/>
    <sheet name="Presupuesto" sheetId="15" r:id="rId10"/>
    <sheet name="Peso ponderado" sheetId="21" r:id="rId11"/>
    <sheet name="Definición de Indicadores" sheetId="11" r:id="rId12"/>
    <sheet name="Hoja3" sheetId="16" state="hidden" r:id="rId13"/>
  </sheets>
  <externalReferences>
    <externalReference r:id="rId14"/>
  </externalReferences>
  <definedNames>
    <definedName name="_xlnm.Print_Area" localSheetId="1">'Cumplimiento Proyecto Lavado Li'!$C$1:$R$15</definedName>
    <definedName name="_xlnm.Print_Area" localSheetId="6">'Tablero Semaforos'!$C$1:$R$15</definedName>
    <definedName name="_xlnm.Print_Titles" localSheetId="1">'Cumplimiento Proyecto Lavado Li'!$1:$7</definedName>
    <definedName name="_xlnm.Print_Titles" localSheetId="6">'Tablero Semaforos'!$1:$7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2" l="1"/>
  <c r="F3" i="12"/>
  <c r="G3" i="12"/>
  <c r="H3" i="12"/>
  <c r="I3" i="12"/>
  <c r="D3" i="12"/>
  <c r="C3" i="12"/>
  <c r="B3" i="12"/>
  <c r="C5" i="13"/>
  <c r="D5" i="13"/>
  <c r="E5" i="13"/>
  <c r="F5" i="13"/>
  <c r="G5" i="13"/>
  <c r="B5" i="13"/>
  <c r="A5" i="13"/>
  <c r="D8" i="20" l="1"/>
  <c r="D9" i="20"/>
  <c r="C9" i="20"/>
  <c r="C11" i="20"/>
  <c r="C12" i="20"/>
  <c r="C8" i="20"/>
  <c r="A3" i="12" l="1"/>
  <c r="B5" i="22" l="1"/>
  <c r="C5" i="22"/>
  <c r="D5" i="22"/>
  <c r="E5" i="22"/>
  <c r="A5" i="22"/>
  <c r="AH5" i="15"/>
  <c r="A8" i="21"/>
  <c r="U5" i="15" l="1"/>
  <c r="V5" i="15"/>
  <c r="T5" i="15"/>
  <c r="W5" i="15"/>
  <c r="X5" i="15"/>
  <c r="Y5" i="15"/>
  <c r="Z5" i="15"/>
  <c r="AA5" i="15"/>
  <c r="AB5" i="15"/>
  <c r="AC5" i="15"/>
  <c r="AD5" i="15"/>
  <c r="AE5" i="15"/>
  <c r="S5" i="15"/>
  <c r="F20" i="10" l="1"/>
  <c r="C20" i="10"/>
  <c r="D20" i="10"/>
  <c r="H11" i="18"/>
  <c r="E11" i="18"/>
  <c r="A6" i="18"/>
  <c r="B13" i="9" l="1"/>
  <c r="B14" i="9"/>
  <c r="B15" i="9"/>
  <c r="B16" i="9"/>
  <c r="B12" i="9"/>
  <c r="Z17" i="24"/>
  <c r="Y16" i="24"/>
  <c r="B19" i="10" l="1"/>
  <c r="A10" i="18"/>
  <c r="A12" i="21"/>
  <c r="B18" i="10"/>
  <c r="A9" i="18"/>
  <c r="A11" i="21"/>
  <c r="B20" i="10"/>
  <c r="A11" i="18"/>
  <c r="A13" i="21"/>
  <c r="A8" i="18"/>
  <c r="B17" i="10"/>
  <c r="A10" i="21"/>
  <c r="B8" i="9"/>
  <c r="B7" i="9"/>
  <c r="F11" i="10" l="1"/>
  <c r="G5" i="22"/>
  <c r="F5" i="22"/>
  <c r="E2" i="22"/>
  <c r="B2" i="22"/>
  <c r="E11" i="10"/>
  <c r="E11" i="20"/>
  <c r="B3" i="21"/>
  <c r="B2" i="21"/>
  <c r="B10" i="9"/>
  <c r="F9" i="10" l="1"/>
  <c r="F8" i="10"/>
  <c r="I5" i="22"/>
  <c r="AJ5" i="15"/>
  <c r="B8" i="21" l="1"/>
  <c r="A9" i="21"/>
  <c r="F7" i="21"/>
  <c r="D6" i="18"/>
  <c r="C8" i="21" l="1"/>
  <c r="C13" i="21" s="1"/>
  <c r="F13" i="21" s="1"/>
  <c r="H20" i="10" s="1"/>
  <c r="B19" i="20"/>
  <c r="B18" i="20"/>
  <c r="B17" i="20"/>
  <c r="B16" i="20"/>
  <c r="E12" i="20"/>
  <c r="D12" i="20"/>
  <c r="D11" i="20"/>
  <c r="B11" i="20"/>
  <c r="E9" i="20"/>
  <c r="B9" i="20"/>
  <c r="E8" i="20"/>
  <c r="B8" i="20"/>
  <c r="E9" i="10"/>
  <c r="E8" i="10"/>
  <c r="E12" i="10"/>
  <c r="B6" i="18"/>
  <c r="C11" i="21" l="1"/>
  <c r="F11" i="21" s="1"/>
  <c r="C12" i="21"/>
  <c r="F12" i="21" s="1"/>
  <c r="C10" i="21"/>
  <c r="F10" i="21" s="1"/>
  <c r="C9" i="21"/>
  <c r="F9" i="21" s="1"/>
  <c r="D11" i="10"/>
  <c r="L5" i="18"/>
  <c r="L6" i="18" s="1"/>
  <c r="L11" i="18" s="1"/>
  <c r="A2" i="18"/>
  <c r="L10" i="18" l="1"/>
  <c r="L9" i="18"/>
  <c r="H7" i="18"/>
  <c r="H8" i="18"/>
  <c r="H9" i="18"/>
  <c r="C18" i="20" s="1"/>
  <c r="H10" i="18"/>
  <c r="E7" i="18"/>
  <c r="D16" i="20" s="1"/>
  <c r="E8" i="18"/>
  <c r="D17" i="20" s="1"/>
  <c r="E9" i="18"/>
  <c r="E10" i="18"/>
  <c r="J6" i="18"/>
  <c r="M5" i="18"/>
  <c r="D12" i="10"/>
  <c r="B9" i="10"/>
  <c r="B8" i="10"/>
  <c r="G6" i="18"/>
  <c r="F6" i="18"/>
  <c r="C6" i="18"/>
  <c r="I11" i="18" l="1"/>
  <c r="K11" i="18" s="1"/>
  <c r="E20" i="10" s="1"/>
  <c r="G20" i="10" s="1"/>
  <c r="I8" i="18"/>
  <c r="K8" i="18" s="1"/>
  <c r="I10" i="18"/>
  <c r="I9" i="18"/>
  <c r="K9" i="18" s="1"/>
  <c r="D19" i="10"/>
  <c r="D19" i="20"/>
  <c r="D18" i="10"/>
  <c r="D18" i="20"/>
  <c r="F18" i="20" s="1"/>
  <c r="D17" i="10"/>
  <c r="D16" i="10"/>
  <c r="C19" i="10"/>
  <c r="H19" i="10" s="1"/>
  <c r="C19" i="20"/>
  <c r="C18" i="10"/>
  <c r="H18" i="10" s="1"/>
  <c r="C17" i="10"/>
  <c r="H17" i="10" s="1"/>
  <c r="C17" i="20"/>
  <c r="F17" i="20" s="1"/>
  <c r="C16" i="10"/>
  <c r="H16" i="10" s="1"/>
  <c r="C16" i="20"/>
  <c r="N5" i="18"/>
  <c r="L8" i="18"/>
  <c r="L7" i="18"/>
  <c r="K10" i="18"/>
  <c r="I7" i="18"/>
  <c r="K7" i="18" s="1"/>
  <c r="H6" i="18"/>
  <c r="E6" i="18"/>
  <c r="B11" i="9"/>
  <c r="B12" i="20" s="1"/>
  <c r="A3" i="9"/>
  <c r="A4" i="20" s="1"/>
  <c r="F19" i="20" l="1"/>
  <c r="F12" i="10"/>
  <c r="J5" i="22" s="1"/>
  <c r="F19" i="10"/>
  <c r="F18" i="10"/>
  <c r="F16" i="10"/>
  <c r="F17" i="10"/>
  <c r="E18" i="10"/>
  <c r="G18" i="10" s="1"/>
  <c r="E18" i="20"/>
  <c r="G18" i="20" s="1"/>
  <c r="E19" i="10"/>
  <c r="G19" i="10" s="1"/>
  <c r="E19" i="20"/>
  <c r="G19" i="20" s="1"/>
  <c r="E17" i="10"/>
  <c r="G17" i="10" s="1"/>
  <c r="E17" i="20"/>
  <c r="G17" i="20" s="1"/>
  <c r="E16" i="10"/>
  <c r="G16" i="10" s="1"/>
  <c r="E16" i="20"/>
  <c r="G16" i="20" s="1"/>
  <c r="F16" i="20"/>
  <c r="A7" i="18"/>
  <c r="B16" i="10"/>
  <c r="A4" i="10"/>
  <c r="B11" i="10"/>
  <c r="B12" i="10"/>
  <c r="I6" i="18"/>
  <c r="K6" i="18" s="1"/>
  <c r="J2" i="22" l="1"/>
  <c r="K2" i="22" s="1"/>
</calcChain>
</file>

<file path=xl/sharedStrings.xml><?xml version="1.0" encoding="utf-8"?>
<sst xmlns="http://schemas.openxmlformats.org/spreadsheetml/2006/main" count="295" uniqueCount="178">
  <si>
    <t>Actividad</t>
  </si>
  <si>
    <t xml:space="preserve">Responsable </t>
  </si>
  <si>
    <t>AMVA</t>
  </si>
  <si>
    <t>Contratista</t>
  </si>
  <si>
    <t>Meses</t>
  </si>
  <si>
    <t>Año</t>
  </si>
  <si>
    <t xml:space="preserve">Realizacion del proyecto </t>
  </si>
  <si>
    <t>Elaboración pliegos licitación</t>
  </si>
  <si>
    <t>Publicacion pliegos y adjudicación</t>
  </si>
  <si>
    <t>Socialización del proyecto</t>
  </si>
  <si>
    <t>Estudios previos proceso licitación</t>
  </si>
  <si>
    <t>Nivel</t>
  </si>
  <si>
    <t>Indicadores</t>
  </si>
  <si>
    <t>Medios de verificación</t>
  </si>
  <si>
    <t>Dificultades identificadas</t>
  </si>
  <si>
    <t>Acciones correctiva</t>
  </si>
  <si>
    <t>Cantidad</t>
  </si>
  <si>
    <t>Calidad</t>
  </si>
  <si>
    <t>Tiempo</t>
  </si>
  <si>
    <t>Lugar</t>
  </si>
  <si>
    <t>Grupo Social</t>
  </si>
  <si>
    <t>Finalidad</t>
  </si>
  <si>
    <t>Disminuye la contaminación ambiental</t>
  </si>
  <si>
    <t>Porcentaje de Calidad Ambiental</t>
  </si>
  <si>
    <t>Revisión de Registros de información de contaminación ambiental</t>
  </si>
  <si>
    <t>Disminuye la Disposición Final (DF)</t>
  </si>
  <si>
    <t>Porcentaje de DF</t>
  </si>
  <si>
    <t>Revisión de Registros de información de pesajes</t>
  </si>
  <si>
    <t>Mayor Ingreso en los recicladores</t>
  </si>
  <si>
    <t>Porcentaje de ingreso liquidez en tarifa</t>
  </si>
  <si>
    <t>Propósito</t>
  </si>
  <si>
    <t>Incorporar en los Rionegreros la cultura de la separación  y aprovechamiento de Residuos Reciclables  del 22%  en el 2.027</t>
  </si>
  <si>
    <t>Porcentaje de ARR</t>
  </si>
  <si>
    <t>Componente</t>
  </si>
  <si>
    <r>
      <t>SUBPROYECTO 1.1.</t>
    </r>
    <r>
      <rPr>
        <sz val="12"/>
        <color rgb="FF000000"/>
        <rFont val="Arial Narrow"/>
        <family val="2"/>
      </rPr>
      <t xml:space="preserve">Diseño, puesta en marcha de Programa Educación Ambiental : CULTURA DE LA NO BASURA y el APROVECHAMIENTO </t>
    </r>
  </si>
  <si>
    <t>Porcentaje Programa de Educación Ambiental</t>
  </si>
  <si>
    <r>
      <t xml:space="preserve">SUBPROYECTO 1.2.  </t>
    </r>
    <r>
      <rPr>
        <sz val="12"/>
        <color rgb="FF000000"/>
        <rFont val="Arial Narrow"/>
        <family val="2"/>
      </rPr>
      <t>Plan Comunicacional de Separación en Fuente, NO BASURA, APROVECHAMIENTO Y Reconocimiento Reciclador.</t>
    </r>
  </si>
  <si>
    <t>Porcentaje Plan Comunicaconal de separación en la fuente</t>
  </si>
  <si>
    <r>
      <t xml:space="preserve">SUBPROYECTO 1.3. </t>
    </r>
    <r>
      <rPr>
        <sz val="12"/>
        <color rgb="FF000000"/>
        <rFont val="Arial Narrow"/>
        <family val="2"/>
      </rPr>
      <t>Diseño y puesta en marcha Rutas Selectivas R. Aprovechables Reciclables</t>
    </r>
  </si>
  <si>
    <t>Porcentaje de rutas Selectivas</t>
  </si>
  <si>
    <r>
      <t>SUBPROYECTO 1.4</t>
    </r>
    <r>
      <rPr>
        <b/>
        <sz val="12"/>
        <color rgb="FF000000"/>
        <rFont val="Arial Narrow"/>
        <family val="2"/>
      </rPr>
      <t xml:space="preserve">. </t>
    </r>
    <r>
      <rPr>
        <sz val="12"/>
        <color rgb="FF000000"/>
        <rFont val="Arial Narrow"/>
        <family val="2"/>
      </rPr>
      <t>Diseño, promoción y puesta en marcha de Programa de  Emprendimientos Ambientales</t>
    </r>
  </si>
  <si>
    <t>Porcentaje Programa de Emprendimiento Ambiental</t>
  </si>
  <si>
    <r>
      <t>SUBPROYECTO 1.5.</t>
    </r>
    <r>
      <rPr>
        <sz val="12"/>
        <color rgb="FF000000"/>
        <rFont val="Arial Narrow"/>
        <family val="2"/>
      </rPr>
      <t xml:space="preserve">Promoción y desarrollo de las Empresas y Emprendimientos existentes de Aprovechamiento y Valorización de Residuos Reciclables </t>
    </r>
  </si>
  <si>
    <t>Porcentaje de Empresas de Emprendimiento</t>
  </si>
  <si>
    <t>Actividaades</t>
  </si>
  <si>
    <t>SEGUIMIENTO Y MONITOREO
RESULTADOS PROCESOS PROYECTOS</t>
  </si>
  <si>
    <t>Resultado 
Esperado</t>
  </si>
  <si>
    <t>Meta</t>
  </si>
  <si>
    <t>Verde</t>
  </si>
  <si>
    <t>Amarillo</t>
  </si>
  <si>
    <t>Rojo</t>
  </si>
  <si>
    <t>Contaminación Ambiental Disminuida</t>
  </si>
  <si>
    <t>14% &gt; I &gt; 10%</t>
  </si>
  <si>
    <t>I &lt; 10%</t>
  </si>
  <si>
    <t>18%  &gt; I &gt; 16%</t>
  </si>
  <si>
    <t>I &lt; 16%</t>
  </si>
  <si>
    <t>22% &gt; I &gt; 20%</t>
  </si>
  <si>
    <t>I &lt; 20%</t>
  </si>
  <si>
    <t>Disposición Final Disminuida</t>
  </si>
  <si>
    <t>Porcentaje  de Disposición Final</t>
  </si>
  <si>
    <t>DEFINICIÓN DE INDICADORES</t>
  </si>
  <si>
    <r>
      <t xml:space="preserve">CONSIDERACIONES INICIALES PARA LA DEFINICIÓN DE LOS INDICADORES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1.</t>
    </r>
    <r>
      <rPr>
        <sz val="11"/>
        <color theme="1"/>
        <rFont val="Arial"/>
        <family val="2"/>
      </rPr>
      <t xml:space="preserve"> Para todos los SUBPROGRAMAS se deben definir en el momento de la ejecución de los proyectos las ACTIVIDADES, para realizar seguimiento y monitoreo, así:
                                           (# Actividades SUB 1.1 Ejecutadas / # Actividades SUB 1.1 Programadas)*100
</t>
    </r>
    <r>
      <rPr>
        <b/>
        <sz val="11"/>
        <color theme="1"/>
        <rFont val="Arial"/>
        <family val="2"/>
      </rPr>
      <t>2.</t>
    </r>
    <r>
      <rPr>
        <sz val="11"/>
        <color theme="1"/>
        <rFont val="Arial"/>
        <family val="2"/>
      </rPr>
      <t xml:space="preserve"> Para toda ACTIVIDAD se deben definir en el momento de la ejecución de los proyectos las SUBACTIVIDADES , TIEMPO y COSTOS para realizar seguimiento y monitoreo, así:
                                       SUBACTIVIDADES    IA = (# SubActividades Ejecutadas / Total SubActividades)*100
                                       TIEMPO                       IAT = (Tiempo Ejecutado / Total Tiempo Programado)*100
                                       COSTOS                    ICC = ($ Actividad Ejecutado / Total $ Programado)*100</t>
    </r>
  </si>
  <si>
    <r>
      <t xml:space="preserve">Proyecto1: </t>
    </r>
    <r>
      <rPr>
        <sz val="10"/>
        <color rgb="FF000000"/>
        <rFont val="Arial"/>
        <family val="2"/>
      </rPr>
      <t>Cultura de la separación y Aprovechamiento de Residuos Reciclables.</t>
    </r>
  </si>
  <si>
    <t>Indicador</t>
  </si>
  <si>
    <t>Formula</t>
  </si>
  <si>
    <t>(Toneladas de RRA/año / Toneladas DF/año)*100</t>
  </si>
  <si>
    <t>1 - ((Toneladas de RRA/año * Valor Tonelada RRA) / (Toneladas de RRA/año 2015 * Valor Tonelada de RRA año 2015))*100</t>
  </si>
  <si>
    <t xml:space="preserve">(Toneladas de RRA/año / Toneladas DF/año)*100 </t>
  </si>
  <si>
    <t>(# Actividades SUB 1.1 Ejecutadas / # Actividades SUB 1.1 Programadas)*100</t>
  </si>
  <si>
    <t>(# Actividades SUB 1.2 Ejecutadas / # Actividades SUB 1.2 Programadas)*100</t>
  </si>
  <si>
    <t>(# Actividades SUB 1.3 Ejecutadas / # Actividades SUB 1.3 Programadas)*100</t>
  </si>
  <si>
    <t>(# Actividades SUB 1.4 Ejecutadas / # Actividades SUB 1.4 Programadas)*100</t>
  </si>
  <si>
    <t>(# Actividades SUB 1.5 Ejecutadas / # Actividades SUB 1.5 Programadas)*100</t>
  </si>
  <si>
    <t>ACTIVIDAD</t>
  </si>
  <si>
    <t>IA = Indice Avance Actividad
IAT = Indice Avance Tiempo
ICC = Indice Cumple Costos</t>
  </si>
  <si>
    <t>IA = (# SubActividades Ejecutadas / Total SubActividades)*100
IAT = (Tiempo Ejecutado / Total Tiempo Programado)*100
ICC = ($ Actividad Ejecutado / Total $ Programado)*100</t>
  </si>
  <si>
    <t>Región AMVA</t>
  </si>
  <si>
    <t>Comunidad de la Región AMVA</t>
  </si>
  <si>
    <t>Revisión de Registros de información de AMVA</t>
  </si>
  <si>
    <t>Comunidad del AMVA</t>
  </si>
  <si>
    <t>Fin</t>
  </si>
  <si>
    <t>Objetivo</t>
  </si>
  <si>
    <t>Especificaciones de los estudios previos cumplidas</t>
  </si>
  <si>
    <t>Porcentaje de estudios previos realizados</t>
  </si>
  <si>
    <t>Revision registros de información de actas de socializacion</t>
  </si>
  <si>
    <t>Producto</t>
  </si>
  <si>
    <t xml:space="preserve"> Unidad de medida</t>
  </si>
  <si>
    <t>Cantidad total a ejecutar</t>
  </si>
  <si>
    <t>Cantidad a ejecutar/año</t>
  </si>
  <si>
    <t>Valor unitario</t>
  </si>
  <si>
    <t>Valor total</t>
  </si>
  <si>
    <t>%</t>
  </si>
  <si>
    <t>Entidad Líder gestión ejecución</t>
  </si>
  <si>
    <t>Proyecto</t>
  </si>
  <si>
    <t>Valor (millones)</t>
  </si>
  <si>
    <t>Peso
(%)</t>
  </si>
  <si>
    <t xml:space="preserve">% </t>
  </si>
  <si>
    <t xml:space="preserve"> Prog</t>
  </si>
  <si>
    <t>Ejec</t>
  </si>
  <si>
    <t>Meses Prog</t>
  </si>
  <si>
    <t>Meses Ejec</t>
  </si>
  <si>
    <t>Cumplimiento reuniones de socialización</t>
  </si>
  <si>
    <t>Cantidad de actividad Prog / 
Cantidad activiada Ejec</t>
  </si>
  <si>
    <t>Cantidad de meses Prog / 
Cantidad meses Ejec</t>
  </si>
  <si>
    <t>Valor 
ECA
(millones)</t>
  </si>
  <si>
    <t>Costo (millones)</t>
  </si>
  <si>
    <t>C = A/B</t>
  </si>
  <si>
    <t>Valor Prog / 
Valor Ejec</t>
  </si>
  <si>
    <t xml:space="preserve">Índice de Avance 
(IA) </t>
  </si>
  <si>
    <t>A</t>
  </si>
  <si>
    <t xml:space="preserve">Índice de Avance Tiempo (IAT) </t>
  </si>
  <si>
    <t>B</t>
  </si>
  <si>
    <t xml:space="preserve">Indice de Cumplim de Costos (ICC) </t>
  </si>
  <si>
    <t>D</t>
  </si>
  <si>
    <t xml:space="preserve">C
Índice de Avance Efectivo 
(IAE, Eficacia) 
</t>
  </si>
  <si>
    <t>E
Índice Efectivo de Costos 
(IEC, Eficiencia)</t>
  </si>
  <si>
    <t>Indicadores para hacer seguimiento a las actividades de los proyectos</t>
  </si>
  <si>
    <t>Nombre</t>
  </si>
  <si>
    <t>Revisión del Registros del proceso de licitación</t>
  </si>
  <si>
    <t>Cumplimiento de cronograma</t>
  </si>
  <si>
    <t>E = D/C</t>
  </si>
  <si>
    <t>Valor 
Total
(millones)</t>
  </si>
  <si>
    <t>Meta definitiva</t>
  </si>
  <si>
    <t>Línea base 2016</t>
  </si>
  <si>
    <t>Metas intermedias</t>
  </si>
  <si>
    <t>Indicador
(I)</t>
  </si>
  <si>
    <t>20% &gt; I &gt; 18%</t>
  </si>
  <si>
    <t>Peso ponderado</t>
  </si>
  <si>
    <t>Valor Act ECA 
(%)</t>
  </si>
  <si>
    <t>Peso Act
(%)</t>
  </si>
  <si>
    <t>Valor $ millones</t>
  </si>
  <si>
    <t>Cumplimiento Actividad</t>
  </si>
  <si>
    <t>Cumplimiento Meta</t>
  </si>
  <si>
    <t>I &lt; 18%</t>
  </si>
  <si>
    <t>Peso Proyecto en Programa</t>
  </si>
  <si>
    <t>Valor 
Proy (millones)</t>
  </si>
  <si>
    <t>Cumplimiento Proyecto</t>
  </si>
  <si>
    <t>AVANCE DE ACTIVIDADES</t>
  </si>
  <si>
    <t>Ingreso Avance</t>
  </si>
  <si>
    <t>Peso PGIRS</t>
  </si>
  <si>
    <t>Aporte al PGIRS</t>
  </si>
  <si>
    <t>OBJETIVOS</t>
  </si>
  <si>
    <t>Cumplimiento Programa</t>
  </si>
  <si>
    <t>Cantidad: 1</t>
  </si>
  <si>
    <t>Documento Guía</t>
  </si>
  <si>
    <r>
      <rPr>
        <b/>
        <sz val="12"/>
        <color rgb="FF000000"/>
        <rFont val="Arial"/>
        <family val="2"/>
      </rPr>
      <t xml:space="preserve">Fin 1. </t>
    </r>
    <r>
      <rPr>
        <sz val="12"/>
        <color rgb="FF000000"/>
        <rFont val="Arial"/>
        <family val="2"/>
      </rPr>
      <t>Disminuye la contaminación ambiental</t>
    </r>
  </si>
  <si>
    <r>
      <rPr>
        <b/>
        <sz val="12"/>
        <color rgb="FF000000"/>
        <rFont val="Arial"/>
        <family val="2"/>
      </rPr>
      <t xml:space="preserve">Fin 2. </t>
    </r>
    <r>
      <rPr>
        <sz val="12"/>
        <color rgb="FF000000"/>
        <rFont val="Arial"/>
        <family val="2"/>
      </rPr>
      <t>Disminuye la Disposición Final (DF)</t>
    </r>
  </si>
  <si>
    <t>Especificaciones de pliegos de condiciones cumplidas</t>
  </si>
  <si>
    <t>Porcentaje de contrato ejecutado</t>
  </si>
  <si>
    <t>Cumplimiento especificaciones del contrato cumplidas</t>
  </si>
  <si>
    <t>Porcentaje de guias socializadas</t>
  </si>
  <si>
    <t>95% &gt; I &gt; 30%</t>
  </si>
  <si>
    <t>I &lt; 30%</t>
  </si>
  <si>
    <t>E &gt; 1</t>
  </si>
  <si>
    <t>E = 1</t>
  </si>
  <si>
    <t>E &lt; 1</t>
  </si>
  <si>
    <t>C &lt; 1</t>
  </si>
  <si>
    <t>C &gt; 1</t>
  </si>
  <si>
    <t>C = 1</t>
  </si>
  <si>
    <t xml:space="preserve">Ejecución Meta </t>
  </si>
  <si>
    <t>Porcentaje de elaboracion y publicación de pliego de condiciones</t>
  </si>
  <si>
    <t>Directriz</t>
  </si>
  <si>
    <t>Directriz         n°</t>
  </si>
  <si>
    <t>Documento con Directrices</t>
  </si>
  <si>
    <t>Revisión de contratos de desarrollo de la directriz</t>
  </si>
  <si>
    <t xml:space="preserve">Revición Registro información del Contrato </t>
  </si>
  <si>
    <t>Revición Registro información pblicación de pliegos</t>
  </si>
  <si>
    <t>Directriz P – Limpieza y lavado de áreas públicas</t>
  </si>
  <si>
    <t>Directriz P 4: Limpieza y lavado de áreas públicas</t>
  </si>
  <si>
    <t>CRONOGRAMA PROYECTO DE  BARRIDO Y LIMPIEZA</t>
  </si>
  <si>
    <t>Programa lavado y limpieza de vías públicas</t>
  </si>
  <si>
    <t>PROGRAMA LAVADO Y LIMPIEZA DE VÍAS PÚBLICAS</t>
  </si>
  <si>
    <t>Revisión de Registro Información de documentos de lavado y limpiez de vías</t>
  </si>
  <si>
    <t xml:space="preserve"> Porcentaje de documento para la gestión de lavado y limpieza de vías</t>
  </si>
  <si>
    <t>Programa Lavado y Limpieza de vías públicas</t>
  </si>
  <si>
    <t xml:space="preserve">Ahorro de agua incrementado </t>
  </si>
  <si>
    <t>Documento con directrices elaborada y funcionando</t>
  </si>
  <si>
    <t>Porcentaje de ahorro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</si>
</sst>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0%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u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C00000"/>
      <name val="Times New Roman"/>
      <family val="1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.5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29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justify" vertical="center" wrapText="1"/>
    </xf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0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13" xfId="0" applyFill="1" applyBorder="1"/>
    <xf numFmtId="0" fontId="0" fillId="4" borderId="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5" borderId="3" xfId="0" applyFill="1" applyBorder="1"/>
    <xf numFmtId="0" fontId="0" fillId="5" borderId="1" xfId="0" applyFill="1" applyBorder="1"/>
    <xf numFmtId="0" fontId="0" fillId="5" borderId="10" xfId="0" applyFill="1" applyBorder="1"/>
    <xf numFmtId="0" fontId="0" fillId="2" borderId="1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textRotation="255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0" fontId="2" fillId="8" borderId="1" xfId="0" applyFont="1" applyFill="1" applyBorder="1" applyAlignment="1">
      <alignment textRotation="255"/>
    </xf>
    <xf numFmtId="0" fontId="2" fillId="10" borderId="1" xfId="0" applyFont="1" applyFill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textRotation="255"/>
    </xf>
    <xf numFmtId="0" fontId="10" fillId="0" borderId="0" xfId="1"/>
    <xf numFmtId="0" fontId="12" fillId="13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2" fillId="1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9" fontId="12" fillId="0" borderId="1" xfId="2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textRotation="255"/>
    </xf>
    <xf numFmtId="0" fontId="12" fillId="4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vertical="center" textRotation="255" wrapText="1"/>
    </xf>
    <xf numFmtId="0" fontId="10" fillId="0" borderId="0" xfId="1" applyBorder="1"/>
    <xf numFmtId="0" fontId="13" fillId="7" borderId="1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textRotation="255"/>
    </xf>
    <xf numFmtId="0" fontId="4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16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8" fillId="17" borderId="39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justify" vertical="center" wrapText="1"/>
    </xf>
    <xf numFmtId="0" fontId="21" fillId="0" borderId="38" xfId="0" applyFont="1" applyBorder="1" applyAlignment="1">
      <alignment horizontal="justify" vertical="center" wrapText="1"/>
    </xf>
    <xf numFmtId="0" fontId="18" fillId="18" borderId="42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7" borderId="4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3" fontId="18" fillId="19" borderId="40" xfId="0" applyNumberFormat="1" applyFont="1" applyFill="1" applyBorder="1" applyAlignment="1">
      <alignment horizontal="center" vertical="center" wrapText="1"/>
    </xf>
    <xf numFmtId="10" fontId="18" fillId="19" borderId="40" xfId="0" applyNumberFormat="1" applyFont="1" applyFill="1" applyBorder="1" applyAlignment="1">
      <alignment horizontal="right" vertical="center" wrapText="1"/>
    </xf>
    <xf numFmtId="0" fontId="18" fillId="19" borderId="40" xfId="0" applyFont="1" applyFill="1" applyBorder="1" applyAlignment="1">
      <alignment horizontal="left" vertical="center" wrapText="1"/>
    </xf>
    <xf numFmtId="0" fontId="18" fillId="17" borderId="37" xfId="0" applyFont="1" applyFill="1" applyBorder="1" applyAlignment="1">
      <alignment vertical="center" wrapText="1"/>
    </xf>
    <xf numFmtId="0" fontId="18" fillId="17" borderId="38" xfId="0" applyFont="1" applyFill="1" applyBorder="1" applyAlignment="1">
      <alignment vertical="center" wrapText="1"/>
    </xf>
    <xf numFmtId="0" fontId="21" fillId="18" borderId="37" xfId="0" applyFont="1" applyFill="1" applyBorder="1" applyAlignment="1">
      <alignment vertical="center" wrapText="1"/>
    </xf>
    <xf numFmtId="0" fontId="21" fillId="18" borderId="38" xfId="0" applyFont="1" applyFill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3" fontId="18" fillId="18" borderId="37" xfId="0" applyNumberFormat="1" applyFont="1" applyFill="1" applyBorder="1" applyAlignment="1">
      <alignment vertical="center" wrapText="1"/>
    </xf>
    <xf numFmtId="3" fontId="18" fillId="18" borderId="38" xfId="0" applyNumberFormat="1" applyFont="1" applyFill="1" applyBorder="1" applyAlignment="1">
      <alignment vertical="center" wrapText="1"/>
    </xf>
    <xf numFmtId="10" fontId="18" fillId="18" borderId="37" xfId="0" applyNumberFormat="1" applyFont="1" applyFill="1" applyBorder="1" applyAlignment="1">
      <alignment vertical="center" wrapText="1"/>
    </xf>
    <xf numFmtId="10" fontId="18" fillId="18" borderId="38" xfId="0" applyNumberFormat="1" applyFont="1" applyFill="1" applyBorder="1" applyAlignment="1">
      <alignment vertical="center" wrapText="1"/>
    </xf>
    <xf numFmtId="0" fontId="18" fillId="17" borderId="41" xfId="0" applyFont="1" applyFill="1" applyBorder="1" applyAlignment="1">
      <alignment vertical="center" wrapText="1"/>
    </xf>
    <xf numFmtId="0" fontId="18" fillId="19" borderId="19" xfId="0" applyFont="1" applyFill="1" applyBorder="1" applyAlignment="1">
      <alignment vertical="center" wrapText="1"/>
    </xf>
    <xf numFmtId="0" fontId="18" fillId="19" borderId="20" xfId="0" applyFont="1" applyFill="1" applyBorder="1" applyAlignment="1">
      <alignment vertical="center" wrapText="1"/>
    </xf>
    <xf numFmtId="0" fontId="18" fillId="19" borderId="21" xfId="0" applyFont="1" applyFill="1" applyBorder="1" applyAlignment="1">
      <alignment vertical="center" wrapText="1"/>
    </xf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9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vertical="center" wrapText="1"/>
    </xf>
    <xf numFmtId="10" fontId="18" fillId="0" borderId="0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19" fillId="17" borderId="1" xfId="0" applyFont="1" applyFill="1" applyBorder="1" applyAlignment="1">
      <alignment horizontal="center" vertical="center" textRotation="90" wrapText="1"/>
    </xf>
    <xf numFmtId="0" fontId="22" fillId="18" borderId="1" xfId="0" applyFont="1" applyFill="1" applyBorder="1" applyAlignment="1">
      <alignment horizontal="center" vertical="center" wrapText="1"/>
    </xf>
    <xf numFmtId="1" fontId="21" fillId="18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8" fillId="0" borderId="0" xfId="3" applyNumberFormat="1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9" fontId="1" fillId="3" borderId="1" xfId="3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0" fillId="0" borderId="0" xfId="1" applyFill="1" applyBorder="1"/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9" fontId="12" fillId="0" borderId="0" xfId="2" applyFont="1" applyFill="1" applyBorder="1" applyAlignment="1">
      <alignment horizontal="center" vertical="center" wrapText="1"/>
    </xf>
    <xf numFmtId="165" fontId="0" fillId="2" borderId="1" xfId="3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3" fillId="4" borderId="1" xfId="1" applyFont="1" applyFill="1" applyBorder="1" applyAlignment="1">
      <alignment horizontal="center" vertical="center"/>
    </xf>
    <xf numFmtId="9" fontId="10" fillId="0" borderId="1" xfId="3" applyFont="1" applyBorder="1" applyAlignment="1">
      <alignment horizontal="center" vertical="center"/>
    </xf>
    <xf numFmtId="0" fontId="10" fillId="3" borderId="1" xfId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Border="1" applyAlignment="1">
      <alignment horizontal="center" vertical="center"/>
    </xf>
    <xf numFmtId="9" fontId="10" fillId="3" borderId="1" xfId="2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textRotation="255"/>
    </xf>
    <xf numFmtId="0" fontId="12" fillId="4" borderId="2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vertical="center"/>
    </xf>
    <xf numFmtId="9" fontId="15" fillId="0" borderId="0" xfId="2" applyFont="1" applyFill="1" applyBorder="1" applyAlignment="1">
      <alignment horizontal="center" vertical="center" wrapText="1"/>
    </xf>
    <xf numFmtId="165" fontId="15" fillId="0" borderId="0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9" fontId="0" fillId="3" borderId="3" xfId="3" applyNumberFormat="1" applyFont="1" applyFill="1" applyBorder="1" applyAlignment="1">
      <alignment horizontal="center" vertical="center"/>
    </xf>
    <xf numFmtId="0" fontId="9" fillId="0" borderId="0" xfId="0" applyFont="1"/>
    <xf numFmtId="0" fontId="25" fillId="0" borderId="1" xfId="0" applyFont="1" applyBorder="1" applyAlignment="1">
      <alignment horizontal="center" vertical="center" wrapText="1"/>
    </xf>
    <xf numFmtId="9" fontId="25" fillId="0" borderId="1" xfId="3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2" fillId="22" borderId="1" xfId="1" applyFont="1" applyFill="1" applyBorder="1" applyAlignment="1">
      <alignment horizontal="center" vertical="center" wrapText="1"/>
    </xf>
    <xf numFmtId="9" fontId="26" fillId="2" borderId="2" xfId="3" applyFont="1" applyFill="1" applyBorder="1" applyAlignment="1">
      <alignment horizontal="center" vertical="center"/>
    </xf>
    <xf numFmtId="9" fontId="27" fillId="2" borderId="2" xfId="3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31" fillId="2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7" fillId="18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9" fillId="0" borderId="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9" fontId="24" fillId="24" borderId="30" xfId="3" applyFont="1" applyFill="1" applyBorder="1" applyAlignment="1">
      <alignment horizontal="center" vertical="center" wrapText="1"/>
    </xf>
    <xf numFmtId="9" fontId="25" fillId="24" borderId="30" xfId="3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9" fontId="25" fillId="24" borderId="1" xfId="3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0" fontId="18" fillId="17" borderId="1" xfId="0" applyFont="1" applyFill="1" applyBorder="1" applyAlignment="1">
      <alignment horizontal="center" vertical="center" wrapText="1"/>
    </xf>
    <xf numFmtId="9" fontId="0" fillId="2" borderId="0" xfId="3" applyFont="1" applyFill="1"/>
    <xf numFmtId="166" fontId="0" fillId="2" borderId="0" xfId="3" applyNumberFormat="1" applyFont="1" applyFill="1"/>
    <xf numFmtId="0" fontId="18" fillId="0" borderId="0" xfId="0" applyFont="1" applyBorder="1" applyAlignment="1">
      <alignment vertical="center" wrapText="1"/>
    </xf>
    <xf numFmtId="9" fontId="18" fillId="0" borderId="0" xfId="3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41" fillId="0" borderId="1" xfId="0" applyFont="1" applyBorder="1" applyAlignment="1">
      <alignment horizontal="justify" vertical="center" wrapText="1"/>
    </xf>
    <xf numFmtId="165" fontId="18" fillId="0" borderId="1" xfId="3" applyNumberFormat="1" applyFont="1" applyBorder="1" applyAlignment="1">
      <alignment vertical="center" wrapText="1"/>
    </xf>
    <xf numFmtId="165" fontId="1" fillId="20" borderId="2" xfId="3" applyNumberFormat="1" applyFont="1" applyFill="1" applyBorder="1" applyAlignment="1">
      <alignment horizontal="center" vertical="center"/>
    </xf>
    <xf numFmtId="165" fontId="18" fillId="18" borderId="1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18" borderId="1" xfId="0" applyFont="1" applyFill="1" applyBorder="1" applyAlignment="1">
      <alignment horizontal="center" vertical="center" wrapText="1"/>
    </xf>
    <xf numFmtId="165" fontId="1" fillId="4" borderId="1" xfId="3" applyNumberFormat="1" applyFont="1" applyFill="1" applyBorder="1" applyAlignment="1">
      <alignment vertical="center" wrapText="1"/>
    </xf>
    <xf numFmtId="165" fontId="0" fillId="3" borderId="1" xfId="3" applyNumberFormat="1" applyFont="1" applyFill="1" applyBorder="1" applyAlignment="1">
      <alignment horizontal="center" vertical="center"/>
    </xf>
    <xf numFmtId="165" fontId="1" fillId="4" borderId="1" xfId="3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165" fontId="1" fillId="22" borderId="2" xfId="3" applyNumberFormat="1" applyFont="1" applyFill="1" applyBorder="1" applyAlignment="1">
      <alignment horizontal="center" vertical="center"/>
    </xf>
    <xf numFmtId="165" fontId="29" fillId="20" borderId="1" xfId="3" applyNumberFormat="1" applyFont="1" applyFill="1" applyBorder="1" applyAlignment="1">
      <alignment horizontal="center" vertical="center"/>
    </xf>
    <xf numFmtId="165" fontId="28" fillId="21" borderId="1" xfId="3" applyNumberFormat="1" applyFont="1" applyFill="1" applyBorder="1" applyAlignment="1">
      <alignment horizontal="center" vertical="center"/>
    </xf>
    <xf numFmtId="165" fontId="12" fillId="0" borderId="1" xfId="2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justify" vertical="center" wrapText="1"/>
    </xf>
    <xf numFmtId="0" fontId="39" fillId="0" borderId="1" xfId="0" applyFont="1" applyBorder="1" applyAlignment="1">
      <alignment vertical="center" wrapText="1"/>
    </xf>
    <xf numFmtId="165" fontId="10" fillId="0" borderId="1" xfId="3" applyNumberFormat="1" applyFont="1" applyBorder="1" applyAlignment="1">
      <alignment horizontal="center" vertical="center"/>
    </xf>
    <xf numFmtId="165" fontId="38" fillId="18" borderId="1" xfId="0" applyNumberFormat="1" applyFont="1" applyFill="1" applyBorder="1" applyAlignment="1">
      <alignment vertical="center" wrapText="1"/>
    </xf>
    <xf numFmtId="3" fontId="38" fillId="18" borderId="1" xfId="0" applyNumberFormat="1" applyFont="1" applyFill="1" applyBorder="1" applyAlignment="1">
      <alignment horizontal="center" vertical="center" wrapText="1"/>
    </xf>
    <xf numFmtId="165" fontId="38" fillId="18" borderId="1" xfId="0" applyNumberFormat="1" applyFont="1" applyFill="1" applyBorder="1" applyAlignment="1">
      <alignment horizontal="right" vertical="center" wrapText="1"/>
    </xf>
    <xf numFmtId="0" fontId="44" fillId="0" borderId="1" xfId="0" applyFont="1" applyBorder="1" applyAlignment="1">
      <alignment vertical="center" wrapText="1"/>
    </xf>
    <xf numFmtId="0" fontId="42" fillId="18" borderId="43" xfId="0" applyFont="1" applyFill="1" applyBorder="1" applyAlignment="1">
      <alignment horizontal="justify" vertical="center" wrapText="1"/>
    </xf>
    <xf numFmtId="0" fontId="9" fillId="0" borderId="0" xfId="0" applyFont="1" applyBorder="1"/>
    <xf numFmtId="0" fontId="24" fillId="7" borderId="1" xfId="0" applyFont="1" applyFill="1" applyBorder="1" applyAlignment="1">
      <alignment horizontal="center" vertical="center" wrapText="1"/>
    </xf>
    <xf numFmtId="0" fontId="30" fillId="17" borderId="1" xfId="0" applyFont="1" applyFill="1" applyBorder="1" applyAlignment="1">
      <alignment horizontal="center" vertical="center" wrapText="1"/>
    </xf>
    <xf numFmtId="0" fontId="32" fillId="21" borderId="1" xfId="0" applyFont="1" applyFill="1" applyBorder="1" applyAlignment="1">
      <alignment horizontal="center" vertical="center" wrapText="1"/>
    </xf>
    <xf numFmtId="0" fontId="30" fillId="22" borderId="44" xfId="0" applyFont="1" applyFill="1" applyBorder="1" applyAlignment="1">
      <alignment horizontal="left" vertical="center" wrapText="1"/>
    </xf>
    <xf numFmtId="0" fontId="30" fillId="22" borderId="0" xfId="0" applyFont="1" applyFill="1" applyBorder="1" applyAlignment="1">
      <alignment horizontal="left" vertical="center" wrapText="1"/>
    </xf>
    <xf numFmtId="0" fontId="1" fillId="22" borderId="1" xfId="0" applyFont="1" applyFill="1" applyBorder="1" applyAlignment="1">
      <alignment horizontal="center" vertical="center"/>
    </xf>
    <xf numFmtId="3" fontId="35" fillId="22" borderId="2" xfId="0" applyNumberFormat="1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textRotation="255"/>
    </xf>
    <xf numFmtId="0" fontId="2" fillId="8" borderId="32" xfId="0" applyFont="1" applyFill="1" applyBorder="1" applyAlignment="1">
      <alignment horizontal="center" vertical="center" textRotation="255"/>
    </xf>
    <xf numFmtId="0" fontId="2" fillId="8" borderId="3" xfId="0" applyFont="1" applyFill="1" applyBorder="1" applyAlignment="1">
      <alignment horizontal="center" vertical="center" textRotation="255"/>
    </xf>
    <xf numFmtId="0" fontId="15" fillId="21" borderId="36" xfId="0" applyFont="1" applyFill="1" applyBorder="1" applyAlignment="1">
      <alignment horizontal="center" vertical="center" wrapText="1"/>
    </xf>
    <xf numFmtId="0" fontId="15" fillId="21" borderId="30" xfId="0" applyFont="1" applyFill="1" applyBorder="1" applyAlignment="1">
      <alignment horizontal="center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15" fillId="21" borderId="3" xfId="0" applyFont="1" applyFill="1" applyBorder="1" applyAlignment="1">
      <alignment horizontal="center" vertical="center" wrapText="1"/>
    </xf>
    <xf numFmtId="0" fontId="12" fillId="4" borderId="34" xfId="1" applyFont="1" applyFill="1" applyBorder="1" applyAlignment="1">
      <alignment horizontal="left" vertical="center" wrapText="1"/>
    </xf>
    <xf numFmtId="0" fontId="12" fillId="4" borderId="45" xfId="1" applyFont="1" applyFill="1" applyBorder="1" applyAlignment="1">
      <alignment horizontal="left" vertical="center" wrapText="1"/>
    </xf>
    <xf numFmtId="0" fontId="12" fillId="4" borderId="26" xfId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12" fillId="12" borderId="1" xfId="1" applyFont="1" applyFill="1" applyBorder="1" applyAlignment="1">
      <alignment horizontal="center" vertical="center" wrapText="1"/>
    </xf>
    <xf numFmtId="0" fontId="12" fillId="22" borderId="1" xfId="1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horizontal="center" vertical="center" textRotation="255" wrapText="1"/>
    </xf>
    <xf numFmtId="0" fontId="2" fillId="11" borderId="0" xfId="0" applyFont="1" applyFill="1" applyBorder="1" applyAlignment="1">
      <alignment horizontal="center" vertical="center" textRotation="255" wrapText="1"/>
    </xf>
    <xf numFmtId="0" fontId="33" fillId="24" borderId="45" xfId="0" applyFont="1" applyFill="1" applyBorder="1" applyAlignment="1">
      <alignment horizontal="center" vertical="center"/>
    </xf>
    <xf numFmtId="0" fontId="33" fillId="24" borderId="2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4" fillId="2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2" fillId="11" borderId="34" xfId="0" applyFont="1" applyFill="1" applyBorder="1" applyAlignment="1">
      <alignment horizontal="center" vertical="center" textRotation="255" wrapText="1"/>
    </xf>
    <xf numFmtId="0" fontId="2" fillId="11" borderId="45" xfId="0" applyFont="1" applyFill="1" applyBorder="1" applyAlignment="1">
      <alignment horizontal="center" vertical="center" textRotation="255" wrapText="1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 wrapText="1"/>
    </xf>
    <xf numFmtId="0" fontId="18" fillId="20" borderId="44" xfId="0" applyFont="1" applyFill="1" applyBorder="1" applyAlignment="1">
      <alignment horizontal="left" vertical="center" wrapText="1"/>
    </xf>
    <xf numFmtId="0" fontId="18" fillId="20" borderId="0" xfId="0" applyFont="1" applyFill="1" applyBorder="1" applyAlignment="1">
      <alignment horizontal="left" vertical="center" wrapText="1"/>
    </xf>
    <xf numFmtId="3" fontId="18" fillId="20" borderId="2" xfId="0" applyNumberFormat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1" fillId="23" borderId="36" xfId="0" applyFont="1" applyFill="1" applyBorder="1" applyAlignment="1">
      <alignment horizontal="center" vertical="center" wrapText="1"/>
    </xf>
    <xf numFmtId="0" fontId="1" fillId="23" borderId="35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left" vertical="center" wrapText="1"/>
    </xf>
    <xf numFmtId="0" fontId="2" fillId="15" borderId="20" xfId="0" applyFont="1" applyFill="1" applyBorder="1" applyAlignment="1">
      <alignment horizontal="left" vertical="center"/>
    </xf>
    <xf numFmtId="0" fontId="2" fillId="15" borderId="21" xfId="0" applyFont="1" applyFill="1" applyBorder="1" applyAlignment="1">
      <alignment horizontal="left" vertical="center"/>
    </xf>
    <xf numFmtId="0" fontId="13" fillId="7" borderId="30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textRotation="255"/>
    </xf>
    <xf numFmtId="0" fontId="17" fillId="0" borderId="43" xfId="0" applyFont="1" applyBorder="1" applyAlignment="1">
      <alignment vertical="center" wrapText="1"/>
    </xf>
    <xf numFmtId="0" fontId="22" fillId="18" borderId="37" xfId="0" applyFont="1" applyFill="1" applyBorder="1" applyAlignment="1">
      <alignment horizontal="center" vertical="center" wrapText="1"/>
    </xf>
    <xf numFmtId="0" fontId="22" fillId="18" borderId="38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17" borderId="37" xfId="0" applyFont="1" applyFill="1" applyBorder="1" applyAlignment="1">
      <alignment horizontal="center" vertical="center" wrapText="1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38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CE3890A2-9CFA-4478-B47B-29C56A089DE3}"/>
    <cellStyle name="Porcentaje" xfId="3" builtinId="5"/>
    <cellStyle name="Porcentaje 2" xfId="2" xr:uid="{3A2DD524-F06A-466E-A643-E0529756A2E8}"/>
  </cellStyles>
  <dxfs count="4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%20Objetivos%20y%20Metas%20PGI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Objetivos y Metas"/>
      <sheetName val="Componentes Metas"/>
      <sheetName val="Matriz Objetivos"/>
    </sheetNames>
    <sheetDataSet>
      <sheetData sheetId="0"/>
      <sheetData sheetId="1">
        <row r="21">
          <cell r="B21" t="str">
            <v>Objetivo 16: Desarrollar línea base homologada de áreas de lavado de interés sanitario y normalización de procedimientos para el uso eficiente y ahorro del agua.</v>
          </cell>
          <cell r="C21">
            <v>1</v>
          </cell>
          <cell r="D21">
            <v>0</v>
          </cell>
          <cell r="E21">
            <v>1</v>
          </cell>
        </row>
      </sheetData>
      <sheetData sheetId="2">
        <row r="33">
          <cell r="B33" t="str">
            <v>Estandarizar las formas y directrices para mejorar la actividad limpieza y lavado de areas públicas</v>
          </cell>
          <cell r="C33">
            <v>1</v>
          </cell>
          <cell r="D33">
            <v>1</v>
          </cell>
          <cell r="F33">
            <v>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55E19-11F4-41BB-9EC7-D6EC829FB513}">
  <sheetPr>
    <tabColor rgb="FFFFC000"/>
  </sheetPr>
  <dimension ref="A1:K5"/>
  <sheetViews>
    <sheetView zoomScale="70" zoomScaleNormal="70" workbookViewId="0">
      <pane xSplit="5" ySplit="4" topLeftCell="F5" activePane="bottomRight" state="frozen"/>
      <selection pane="topRight" activeCell="F1" sqref="F1"/>
      <selection pane="bottomLeft" activeCell="A4" sqref="A4"/>
      <selection pane="bottomRight" activeCell="G2" sqref="G2"/>
    </sheetView>
  </sheetViews>
  <sheetFormatPr baseColWidth="10" defaultRowHeight="15" outlineLevelCol="1" x14ac:dyDescent="0.25"/>
  <cols>
    <col min="1" max="1" width="49.28515625" customWidth="1"/>
    <col min="2" max="2" width="14.5703125" customWidth="1"/>
    <col min="3" max="3" width="15.140625" customWidth="1"/>
    <col min="4" max="4" width="16.140625" customWidth="1"/>
    <col min="5" max="5" width="20.5703125" customWidth="1"/>
    <col min="6" max="6" width="16" customWidth="1" outlineLevel="1"/>
    <col min="7" max="7" width="12.85546875" customWidth="1" outlineLevel="1"/>
    <col min="8" max="8" width="19.28515625" customWidth="1" outlineLevel="1"/>
    <col min="9" max="9" width="20.140625" customWidth="1" outlineLevel="1"/>
    <col min="10" max="10" width="18.140625" customWidth="1"/>
    <col min="11" max="11" width="16.5703125" customWidth="1"/>
  </cols>
  <sheetData>
    <row r="1" spans="1:11" ht="48.75" customHeight="1" x14ac:dyDescent="0.25">
      <c r="A1" s="199" t="s">
        <v>174</v>
      </c>
      <c r="B1" s="201" t="s">
        <v>94</v>
      </c>
      <c r="C1" s="201"/>
      <c r="D1" s="201"/>
      <c r="E1" s="150" t="s">
        <v>139</v>
      </c>
      <c r="J1" s="151" t="s">
        <v>142</v>
      </c>
      <c r="K1" s="151" t="s">
        <v>140</v>
      </c>
    </row>
    <row r="2" spans="1:11" ht="46.5" customHeight="1" x14ac:dyDescent="0.25">
      <c r="A2" s="200"/>
      <c r="B2" s="202">
        <f>+Presupuesto!B2</f>
        <v>0.1</v>
      </c>
      <c r="C2" s="202"/>
      <c r="D2" s="202"/>
      <c r="E2" s="181">
        <f>+Presupuesto!E2</f>
        <v>0</v>
      </c>
      <c r="F2" s="148">
        <v>0.3</v>
      </c>
      <c r="G2" s="148">
        <v>0.95</v>
      </c>
      <c r="H2" s="149"/>
      <c r="J2" s="182">
        <f>+I5*J5</f>
        <v>0</v>
      </c>
      <c r="K2" s="183">
        <f>+J2*E2</f>
        <v>0</v>
      </c>
    </row>
    <row r="3" spans="1:11" ht="24.75" customHeight="1" x14ac:dyDescent="0.25">
      <c r="A3" s="197" t="s">
        <v>93</v>
      </c>
      <c r="B3" s="197" t="s">
        <v>162</v>
      </c>
      <c r="C3" s="197" t="s">
        <v>85</v>
      </c>
      <c r="D3" s="197" t="s">
        <v>86</v>
      </c>
      <c r="E3" s="197" t="s">
        <v>87</v>
      </c>
      <c r="F3" s="197" t="s">
        <v>135</v>
      </c>
      <c r="G3" s="197" t="s">
        <v>91</v>
      </c>
      <c r="H3" s="197" t="s">
        <v>92</v>
      </c>
      <c r="I3" s="197" t="s">
        <v>134</v>
      </c>
      <c r="J3" s="198" t="s">
        <v>136</v>
      </c>
    </row>
    <row r="4" spans="1:11" ht="29.25" customHeight="1" x14ac:dyDescent="0.25">
      <c r="A4" s="197"/>
      <c r="B4" s="197"/>
      <c r="C4" s="197"/>
      <c r="D4" s="197"/>
      <c r="E4" s="197"/>
      <c r="F4" s="197"/>
      <c r="G4" s="197"/>
      <c r="H4" s="197"/>
      <c r="I4" s="197"/>
      <c r="J4" s="198"/>
    </row>
    <row r="5" spans="1:11" ht="58.5" customHeight="1" x14ac:dyDescent="0.25">
      <c r="A5" s="171" t="str">
        <f>+Presupuesto!A5</f>
        <v>Directriz P – Limpieza y lavado de áreas públicas</v>
      </c>
      <c r="B5" s="186">
        <f>+Presupuesto!B5</f>
        <v>4</v>
      </c>
      <c r="C5" s="171" t="str">
        <f>+Presupuesto!C5</f>
        <v>Documento con Directrices</v>
      </c>
      <c r="D5" s="171" t="str">
        <f>+Presupuesto!D5</f>
        <v>Documento con Directrices</v>
      </c>
      <c r="E5" s="185">
        <f>+Presupuesto!E5</f>
        <v>1</v>
      </c>
      <c r="F5" s="191">
        <f>+Presupuesto!AG5</f>
        <v>0</v>
      </c>
      <c r="G5" s="190">
        <f>+Presupuesto!AH5</f>
        <v>1E-8</v>
      </c>
      <c r="H5" s="154" t="s">
        <v>2</v>
      </c>
      <c r="I5" s="192">
        <f t="shared" ref="I5" si="0">+F5/$B$2</f>
        <v>0</v>
      </c>
      <c r="J5" s="184">
        <f>+'Cumplimiento Proyecto Lavado Li'!F12</f>
        <v>0</v>
      </c>
    </row>
  </sheetData>
  <mergeCells count="13">
    <mergeCell ref="A1:A2"/>
    <mergeCell ref="B1:D1"/>
    <mergeCell ref="B2:D2"/>
    <mergeCell ref="A3:A4"/>
    <mergeCell ref="B3:B4"/>
    <mergeCell ref="C3:C4"/>
    <mergeCell ref="D3:D4"/>
    <mergeCell ref="H3:H4"/>
    <mergeCell ref="I3:I4"/>
    <mergeCell ref="J3:J4"/>
    <mergeCell ref="E3:E4"/>
    <mergeCell ref="F3:F4"/>
    <mergeCell ref="G3:G4"/>
  </mergeCells>
  <conditionalFormatting sqref="J2">
    <cfRule type="cellIs" dxfId="44" priority="4" operator="greaterThanOrEqual">
      <formula>$G$2</formula>
    </cfRule>
    <cfRule type="cellIs" dxfId="43" priority="5" operator="between">
      <formula>$F$2</formula>
      <formula>$G$2</formula>
    </cfRule>
    <cfRule type="cellIs" dxfId="42" priority="6" operator="lessThanOrEqual">
      <formula>$F$2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OrEqual" id="{6863385F-79D1-4542-AD14-711EB4C0EA16}">
            <xm:f>'Tablero Semaforos'!$S$12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between" id="{3762756F-E7E2-412B-82A5-7013DFC0230B}">
            <xm:f>'Tablero Semaforos'!$S$12</xm:f>
            <xm:f>'Tablero Semaforos'!$T$12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greaterThan" id="{897B092D-5C0C-41E7-9891-348FD9E93C38}">
            <xm:f>'Tablero Semaforos'!$T$12</xm:f>
            <x14:dxf>
              <fill>
                <patternFill>
                  <bgColor rgb="FF92D050"/>
                </patternFill>
              </fill>
            </x14:dxf>
          </x14:cfRule>
          <xm:sqref>J5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74AEE-C41A-4584-8D48-36A233E5A754}">
  <dimension ref="A1:AJ6"/>
  <sheetViews>
    <sheetView zoomScale="90" zoomScaleNormal="90" workbookViewId="0">
      <pane xSplit="5" ySplit="4" topLeftCell="AE5" activePane="bottomRight" state="frozen"/>
      <selection pane="topRight" activeCell="F1" sqref="F1"/>
      <selection pane="bottomLeft" activeCell="A4" sqref="A4"/>
      <selection pane="bottomRight" activeCell="A5" sqref="A5"/>
    </sheetView>
  </sheetViews>
  <sheetFormatPr baseColWidth="10" defaultRowHeight="15" x14ac:dyDescent="0.25"/>
  <cols>
    <col min="1" max="1" width="39.5703125" customWidth="1"/>
    <col min="2" max="2" width="10.140625" customWidth="1"/>
    <col min="3" max="3" width="9.85546875" customWidth="1"/>
    <col min="4" max="4" width="9.28515625" customWidth="1"/>
    <col min="5" max="5" width="10.7109375" customWidth="1"/>
    <col min="6" max="18" width="5.7109375" customWidth="1"/>
    <col min="19" max="30" width="9.28515625" customWidth="1"/>
    <col min="31" max="31" width="11.85546875" customWidth="1"/>
    <col min="32" max="32" width="9.28515625" customWidth="1"/>
    <col min="33" max="33" width="10.140625" customWidth="1"/>
    <col min="34" max="34" width="10" customWidth="1"/>
  </cols>
  <sheetData>
    <row r="1" spans="1:36" x14ac:dyDescent="0.25">
      <c r="A1" s="274" t="s">
        <v>170</v>
      </c>
      <c r="B1" s="277" t="s">
        <v>94</v>
      </c>
      <c r="C1" s="277"/>
      <c r="D1" s="277"/>
      <c r="E1" s="100" t="s">
        <v>91</v>
      </c>
    </row>
    <row r="2" spans="1:36" ht="25.5" customHeight="1" x14ac:dyDescent="0.25">
      <c r="A2" s="275"/>
      <c r="B2" s="276">
        <v>0.1</v>
      </c>
      <c r="C2" s="276"/>
      <c r="D2" s="276"/>
      <c r="E2" s="173">
        <v>0</v>
      </c>
    </row>
    <row r="3" spans="1:36" ht="24.75" customHeight="1" x14ac:dyDescent="0.25">
      <c r="A3" s="273" t="s">
        <v>161</v>
      </c>
      <c r="B3" s="273" t="s">
        <v>162</v>
      </c>
      <c r="C3" s="273" t="s">
        <v>85</v>
      </c>
      <c r="D3" s="273" t="s">
        <v>86</v>
      </c>
      <c r="E3" s="273" t="s">
        <v>87</v>
      </c>
      <c r="F3" s="273" t="s">
        <v>88</v>
      </c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 t="s">
        <v>88</v>
      </c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 t="s">
        <v>89</v>
      </c>
      <c r="AG3" s="273" t="s">
        <v>90</v>
      </c>
      <c r="AH3" s="273" t="s">
        <v>91</v>
      </c>
      <c r="AI3" s="273" t="s">
        <v>92</v>
      </c>
      <c r="AJ3" s="273" t="s">
        <v>134</v>
      </c>
    </row>
    <row r="4" spans="1:36" ht="29.25" customHeight="1" x14ac:dyDescent="0.25">
      <c r="A4" s="273"/>
      <c r="B4" s="273"/>
      <c r="C4" s="273"/>
      <c r="D4" s="273"/>
      <c r="E4" s="273"/>
      <c r="F4" s="101">
        <v>2018</v>
      </c>
      <c r="G4" s="101">
        <v>2019</v>
      </c>
      <c r="H4" s="101">
        <v>2020</v>
      </c>
      <c r="I4" s="101">
        <v>2021</v>
      </c>
      <c r="J4" s="101">
        <v>2022</v>
      </c>
      <c r="K4" s="101">
        <v>2023</v>
      </c>
      <c r="L4" s="101">
        <v>2024</v>
      </c>
      <c r="M4" s="101">
        <v>2025</v>
      </c>
      <c r="N4" s="101">
        <v>2026</v>
      </c>
      <c r="O4" s="101">
        <v>2027</v>
      </c>
      <c r="P4" s="101">
        <v>2028</v>
      </c>
      <c r="Q4" s="101">
        <v>2029</v>
      </c>
      <c r="R4" s="101">
        <v>2030</v>
      </c>
      <c r="S4" s="101">
        <v>2018</v>
      </c>
      <c r="T4" s="101">
        <v>2019</v>
      </c>
      <c r="U4" s="101">
        <v>2020</v>
      </c>
      <c r="V4" s="101">
        <v>2021</v>
      </c>
      <c r="W4" s="101">
        <v>2022</v>
      </c>
      <c r="X4" s="101">
        <v>2023</v>
      </c>
      <c r="Y4" s="101">
        <v>2024</v>
      </c>
      <c r="Z4" s="101">
        <v>2025</v>
      </c>
      <c r="AA4" s="101">
        <v>2026</v>
      </c>
      <c r="AB4" s="101">
        <v>2027</v>
      </c>
      <c r="AC4" s="101">
        <v>2028</v>
      </c>
      <c r="AD4" s="101">
        <v>2029</v>
      </c>
      <c r="AE4" s="101">
        <v>2030</v>
      </c>
      <c r="AF4" s="273"/>
      <c r="AG4" s="273"/>
      <c r="AH4" s="273"/>
      <c r="AI4" s="273"/>
      <c r="AJ4" s="273"/>
    </row>
    <row r="5" spans="1:36" ht="33.75" customHeight="1" x14ac:dyDescent="0.25">
      <c r="A5" s="188" t="s">
        <v>167</v>
      </c>
      <c r="B5" s="102">
        <v>4</v>
      </c>
      <c r="C5" s="176" t="s">
        <v>163</v>
      </c>
      <c r="D5" s="176" t="s">
        <v>163</v>
      </c>
      <c r="E5" s="164">
        <v>1</v>
      </c>
      <c r="F5" s="176">
        <v>0</v>
      </c>
      <c r="G5" s="176">
        <v>1</v>
      </c>
      <c r="H5" s="176">
        <v>0</v>
      </c>
      <c r="I5" s="176">
        <v>0</v>
      </c>
      <c r="J5" s="176">
        <v>0</v>
      </c>
      <c r="K5" s="176">
        <v>0</v>
      </c>
      <c r="L5" s="176">
        <v>0</v>
      </c>
      <c r="M5" s="176">
        <v>0</v>
      </c>
      <c r="N5" s="176">
        <v>0</v>
      </c>
      <c r="O5" s="176">
        <v>0</v>
      </c>
      <c r="P5" s="176">
        <v>0</v>
      </c>
      <c r="Q5" s="176">
        <v>0</v>
      </c>
      <c r="R5" s="176">
        <v>0</v>
      </c>
      <c r="S5" s="103">
        <f>+$AF$5*F5</f>
        <v>0</v>
      </c>
      <c r="T5" s="103">
        <f t="shared" ref="T5:AE5" si="0">+$AF$5*G5</f>
        <v>0</v>
      </c>
      <c r="U5" s="103">
        <f t="shared" ref="U5" si="1">+$AF$5*H5</f>
        <v>0</v>
      </c>
      <c r="V5" s="103">
        <f t="shared" ref="V5" si="2">+$AF$5*I5</f>
        <v>0</v>
      </c>
      <c r="W5" s="103">
        <f t="shared" si="0"/>
        <v>0</v>
      </c>
      <c r="X5" s="103">
        <f t="shared" si="0"/>
        <v>0</v>
      </c>
      <c r="Y5" s="103">
        <f t="shared" si="0"/>
        <v>0</v>
      </c>
      <c r="Z5" s="103">
        <f t="shared" si="0"/>
        <v>0</v>
      </c>
      <c r="AA5" s="103">
        <f t="shared" si="0"/>
        <v>0</v>
      </c>
      <c r="AB5" s="103">
        <f t="shared" si="0"/>
        <v>0</v>
      </c>
      <c r="AC5" s="103">
        <f t="shared" si="0"/>
        <v>0</v>
      </c>
      <c r="AD5" s="103">
        <f t="shared" si="0"/>
        <v>0</v>
      </c>
      <c r="AE5" s="103">
        <f t="shared" si="0"/>
        <v>0</v>
      </c>
      <c r="AF5" s="161">
        <v>0</v>
      </c>
      <c r="AG5" s="161">
        <v>0</v>
      </c>
      <c r="AH5" s="172">
        <f>0%+0.00000001</f>
        <v>1E-8</v>
      </c>
      <c r="AI5" s="175" t="s">
        <v>2</v>
      </c>
      <c r="AJ5" s="174">
        <f t="shared" ref="AJ5" si="3">+AG5/$B$2</f>
        <v>0</v>
      </c>
    </row>
    <row r="6" spans="1:36" x14ac:dyDescent="0.25">
      <c r="AF6" s="167"/>
      <c r="AG6" s="167"/>
      <c r="AH6" s="168"/>
      <c r="AI6" s="167"/>
    </row>
  </sheetData>
  <mergeCells count="15">
    <mergeCell ref="A3:A4"/>
    <mergeCell ref="B3:B4"/>
    <mergeCell ref="AJ3:AJ4"/>
    <mergeCell ref="A1:A2"/>
    <mergeCell ref="AI3:AI4"/>
    <mergeCell ref="B2:D2"/>
    <mergeCell ref="B1:D1"/>
    <mergeCell ref="S3:AE3"/>
    <mergeCell ref="AF3:AF4"/>
    <mergeCell ref="AG3:AG4"/>
    <mergeCell ref="AH3:AH4"/>
    <mergeCell ref="C3:C4"/>
    <mergeCell ref="D3:D4"/>
    <mergeCell ref="E3:E4"/>
    <mergeCell ref="F3:R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F3D43-85E9-431E-82BB-34F459590855}">
  <dimension ref="A1:AR744"/>
  <sheetViews>
    <sheetView zoomScale="80" zoomScaleNormal="80" workbookViewId="0">
      <selection activeCell="A9" sqref="A9"/>
    </sheetView>
  </sheetViews>
  <sheetFormatPr baseColWidth="10" defaultRowHeight="15" x14ac:dyDescent="0.25"/>
  <cols>
    <col min="1" max="1" width="47.85546875" customWidth="1"/>
    <col min="2" max="2" width="9.28515625" customWidth="1"/>
    <col min="3" max="3" width="10.7109375" customWidth="1"/>
    <col min="4" max="4" width="12.85546875" customWidth="1"/>
    <col min="6" max="6" width="12" customWidth="1"/>
    <col min="8" max="8" width="10.85546875" customWidth="1"/>
  </cols>
  <sheetData>
    <row r="1" spans="1:44" ht="29.25" customHeight="1" x14ac:dyDescent="0.25">
      <c r="A1" s="278" t="s">
        <v>171</v>
      </c>
      <c r="B1" s="279"/>
      <c r="C1" s="279"/>
      <c r="D1" s="279"/>
      <c r="E1" s="279"/>
      <c r="F1" s="279"/>
    </row>
    <row r="2" spans="1:44" ht="30.75" customHeight="1" x14ac:dyDescent="0.25">
      <c r="A2" s="146" t="s">
        <v>130</v>
      </c>
      <c r="B2" s="145">
        <f>+Presupuesto!B2</f>
        <v>0.1</v>
      </c>
    </row>
    <row r="3" spans="1:44" ht="32.25" customHeight="1" x14ac:dyDescent="0.25">
      <c r="A3" s="146" t="s">
        <v>127</v>
      </c>
      <c r="B3" s="177">
        <f>+Presupuesto!E2</f>
        <v>0</v>
      </c>
    </row>
    <row r="4" spans="1:44" s="1" customFormat="1" x14ac:dyDescent="0.25"/>
    <row r="5" spans="1:44" s="5" customFormat="1" ht="18.75" customHeight="1" x14ac:dyDescent="0.25">
      <c r="A5" s="226" t="s">
        <v>0</v>
      </c>
      <c r="B5" s="256" t="s">
        <v>47</v>
      </c>
      <c r="C5" s="226" t="s">
        <v>129</v>
      </c>
      <c r="D5" s="226" t="s">
        <v>128</v>
      </c>
      <c r="E5" s="226" t="s">
        <v>16</v>
      </c>
      <c r="F5" s="226" t="s">
        <v>127</v>
      </c>
    </row>
    <row r="6" spans="1:44" s="1" customFormat="1" ht="25.5" customHeight="1" x14ac:dyDescent="0.25">
      <c r="A6" s="226"/>
      <c r="B6" s="280"/>
      <c r="C6" s="226"/>
      <c r="D6" s="282"/>
      <c r="E6" s="226"/>
      <c r="F6" s="226"/>
    </row>
    <row r="7" spans="1:44" s="1" customFormat="1" ht="35.25" customHeight="1" x14ac:dyDescent="0.25">
      <c r="A7" s="226"/>
      <c r="B7" s="281"/>
      <c r="C7" s="144"/>
      <c r="D7" s="144"/>
      <c r="E7" s="131"/>
      <c r="F7" s="179">
        <f>+Presupuesto!AH5</f>
        <v>1E-8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90"/>
      <c r="AM7" s="91"/>
      <c r="AN7" s="91"/>
      <c r="AO7" s="91"/>
      <c r="AP7" s="91"/>
      <c r="AQ7" s="91"/>
      <c r="AR7" s="91"/>
    </row>
    <row r="8" spans="1:44" s="1" customFormat="1" ht="27.75" customHeight="1" x14ac:dyDescent="0.25">
      <c r="A8" s="111" t="str">
        <f>+Presupuesto!C5</f>
        <v>Documento con Directrices</v>
      </c>
      <c r="B8" s="119">
        <f>+'Directriz 4'!C3</f>
        <v>1</v>
      </c>
      <c r="C8" s="178">
        <f>+$F$7/B8</f>
        <v>1E-8</v>
      </c>
      <c r="D8" s="136"/>
      <c r="E8" s="136"/>
      <c r="F8" s="136"/>
      <c r="G8" s="89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89"/>
      <c r="AI8" s="89"/>
      <c r="AJ8" s="89"/>
      <c r="AK8" s="89"/>
      <c r="AL8" s="90"/>
      <c r="AM8" s="91"/>
      <c r="AN8" s="91"/>
      <c r="AO8" s="91"/>
      <c r="AP8" s="91"/>
      <c r="AQ8" s="91"/>
      <c r="AR8" s="91"/>
    </row>
    <row r="9" spans="1:44" s="1" customFormat="1" ht="26.1" customHeight="1" x14ac:dyDescent="0.25">
      <c r="A9" s="134" t="str">
        <f>+'Tabla 12 Marco Logico  Proyecto'!B12</f>
        <v>Estudios previos proceso licitación</v>
      </c>
      <c r="B9" s="135"/>
      <c r="C9" s="178">
        <f>+$C$8*D9</f>
        <v>5.0000000000000002E-11</v>
      </c>
      <c r="D9" s="118">
        <v>5.0000000000000001E-3</v>
      </c>
      <c r="E9" s="87">
        <v>1</v>
      </c>
      <c r="F9" s="178">
        <f>+C9*E9</f>
        <v>5.0000000000000002E-11</v>
      </c>
      <c r="G9" s="89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7"/>
      <c r="AJ9" s="98"/>
      <c r="AK9" s="93"/>
      <c r="AL9" s="90"/>
      <c r="AM9" s="91"/>
      <c r="AN9" s="91"/>
      <c r="AO9" s="91"/>
      <c r="AP9" s="91"/>
      <c r="AQ9" s="91"/>
      <c r="AR9" s="91"/>
    </row>
    <row r="10" spans="1:44" s="1" customFormat="1" ht="26.1" customHeight="1" x14ac:dyDescent="0.25">
      <c r="A10" s="160" t="str">
        <f>+'Tabla 12 Marco Logico  Proyecto'!B13</f>
        <v>Elaboración pliegos licitación</v>
      </c>
      <c r="B10" s="135"/>
      <c r="C10" s="178">
        <f t="shared" ref="C10:C11" si="0">+$C$8*D10</f>
        <v>5.0000000000000002E-11</v>
      </c>
      <c r="D10" s="118">
        <v>5.0000000000000001E-3</v>
      </c>
      <c r="E10" s="87">
        <v>1</v>
      </c>
      <c r="F10" s="178">
        <f t="shared" ref="F10:F13" si="1">+C10*E10</f>
        <v>5.0000000000000002E-11</v>
      </c>
    </row>
    <row r="11" spans="1:44" s="17" customFormat="1" ht="26.1" customHeight="1" x14ac:dyDescent="0.25">
      <c r="A11" s="160" t="str">
        <f>+'Tabla 12 Marco Logico  Proyecto'!B14</f>
        <v>Publicacion pliegos y adjudicación</v>
      </c>
      <c r="B11" s="134"/>
      <c r="C11" s="178">
        <f t="shared" si="0"/>
        <v>5.0000000000000002E-11</v>
      </c>
      <c r="D11" s="118">
        <v>5.0000000000000001E-3</v>
      </c>
      <c r="E11" s="87">
        <v>1</v>
      </c>
      <c r="F11" s="178">
        <f t="shared" si="1"/>
        <v>5.0000000000000002E-11</v>
      </c>
    </row>
    <row r="12" spans="1:44" s="1" customFormat="1" ht="26.1" customHeight="1" x14ac:dyDescent="0.25">
      <c r="A12" s="160" t="str">
        <f>+'Tabla 12 Marco Logico  Proyecto'!B15</f>
        <v xml:space="preserve">Realizacion del proyecto </v>
      </c>
      <c r="B12" s="135"/>
      <c r="C12" s="178">
        <f>+$C$8*D12</f>
        <v>9.8000000000000001E-9</v>
      </c>
      <c r="D12" s="118">
        <v>0.98</v>
      </c>
      <c r="E12" s="87">
        <v>1</v>
      </c>
      <c r="F12" s="178">
        <f t="shared" si="1"/>
        <v>9.8000000000000001E-9</v>
      </c>
    </row>
    <row r="13" spans="1:44" s="1" customFormat="1" ht="26.1" customHeight="1" x14ac:dyDescent="0.25">
      <c r="A13" s="160" t="str">
        <f>+'Tabla 12 Marco Logico  Proyecto'!B16</f>
        <v>Socialización del proyecto</v>
      </c>
      <c r="B13" s="169"/>
      <c r="C13" s="178">
        <f>+$C$8*D13</f>
        <v>5.0000000000000002E-11</v>
      </c>
      <c r="D13" s="118">
        <v>5.0000000000000001E-3</v>
      </c>
      <c r="E13" s="87">
        <v>1</v>
      </c>
      <c r="F13" s="178">
        <f t="shared" si="1"/>
        <v>5.0000000000000002E-11</v>
      </c>
    </row>
    <row r="14" spans="1:44" s="1" customFormat="1" ht="29.25" customHeight="1" x14ac:dyDescent="0.25">
      <c r="A14" s="108"/>
      <c r="B14" s="108"/>
      <c r="C14" s="90"/>
    </row>
    <row r="15" spans="1:44" s="1" customFormat="1" x14ac:dyDescent="0.25">
      <c r="A15" s="108"/>
      <c r="B15" s="108"/>
      <c r="C15" s="90"/>
    </row>
    <row r="16" spans="1:44" s="1" customFormat="1" x14ac:dyDescent="0.25">
      <c r="A16" s="108"/>
      <c r="B16" s="108"/>
      <c r="C16" s="90"/>
    </row>
    <row r="17" spans="1:3" s="1" customFormat="1" x14ac:dyDescent="0.25">
      <c r="A17" s="108"/>
      <c r="B17" s="108"/>
      <c r="C17" s="90"/>
    </row>
    <row r="18" spans="1:3" s="1" customFormat="1" x14ac:dyDescent="0.25">
      <c r="A18" s="108"/>
      <c r="B18" s="108"/>
      <c r="C18" s="90"/>
    </row>
    <row r="19" spans="1:3" s="1" customFormat="1" x14ac:dyDescent="0.25">
      <c r="A19" s="108"/>
      <c r="B19" s="108"/>
      <c r="C19" s="90"/>
    </row>
    <row r="20" spans="1:3" s="1" customFormat="1" ht="29.25" customHeight="1" x14ac:dyDescent="0.25">
      <c r="A20" s="108"/>
      <c r="B20" s="108"/>
      <c r="C20" s="90"/>
    </row>
    <row r="21" spans="1:3" s="1" customFormat="1" x14ac:dyDescent="0.25">
      <c r="A21" s="108"/>
      <c r="B21" s="108"/>
      <c r="C21" s="90"/>
    </row>
    <row r="22" spans="1:3" s="1" customFormat="1" x14ac:dyDescent="0.25">
      <c r="A22" s="108"/>
      <c r="B22" s="108"/>
      <c r="C22" s="90"/>
    </row>
    <row r="23" spans="1:3" s="1" customFormat="1" x14ac:dyDescent="0.25">
      <c r="A23" s="108"/>
      <c r="B23" s="108"/>
      <c r="C23" s="90"/>
    </row>
    <row r="24" spans="1:3" s="1" customFormat="1" x14ac:dyDescent="0.25">
      <c r="A24" s="108"/>
      <c r="B24" s="108"/>
      <c r="C24" s="90"/>
    </row>
    <row r="25" spans="1:3" s="1" customFormat="1" x14ac:dyDescent="0.25">
      <c r="A25" s="108"/>
      <c r="B25" s="108"/>
      <c r="C25" s="90"/>
    </row>
    <row r="26" spans="1:3" s="1" customFormat="1" ht="29.25" customHeight="1" x14ac:dyDescent="0.25">
      <c r="A26" s="108"/>
      <c r="B26" s="108"/>
      <c r="C26" s="90"/>
    </row>
    <row r="27" spans="1:3" s="1" customFormat="1" x14ac:dyDescent="0.25">
      <c r="A27" s="108"/>
      <c r="B27" s="108"/>
      <c r="C27" s="90"/>
    </row>
    <row r="28" spans="1:3" s="1" customFormat="1" x14ac:dyDescent="0.25">
      <c r="A28" s="108"/>
      <c r="B28" s="108"/>
      <c r="C28" s="90"/>
    </row>
    <row r="29" spans="1:3" s="1" customFormat="1" ht="15" customHeight="1" x14ac:dyDescent="0.25">
      <c r="A29" s="108"/>
      <c r="B29" s="108"/>
      <c r="C29" s="90"/>
    </row>
    <row r="30" spans="1:3" s="1" customFormat="1" x14ac:dyDescent="0.25">
      <c r="A30" s="108"/>
      <c r="B30" s="108"/>
      <c r="C30" s="90"/>
    </row>
    <row r="31" spans="1:3" s="1" customFormat="1" x14ac:dyDescent="0.25">
      <c r="A31" s="108"/>
      <c r="B31" s="108"/>
      <c r="C31" s="90"/>
    </row>
    <row r="32" spans="1:3" s="1" customFormat="1" ht="29.25" customHeight="1" x14ac:dyDescent="0.25">
      <c r="A32" s="108"/>
      <c r="B32" s="108"/>
      <c r="C32" s="90"/>
    </row>
    <row r="33" spans="1:3" s="1" customFormat="1" x14ac:dyDescent="0.25">
      <c r="A33" s="108"/>
      <c r="B33" s="108"/>
      <c r="C33" s="90"/>
    </row>
    <row r="34" spans="1:3" s="1" customFormat="1" x14ac:dyDescent="0.25">
      <c r="A34" s="108"/>
      <c r="B34" s="108"/>
      <c r="C34" s="90"/>
    </row>
    <row r="35" spans="1:3" s="1" customFormat="1" x14ac:dyDescent="0.25">
      <c r="A35" s="108"/>
      <c r="B35" s="108"/>
      <c r="C35" s="90"/>
    </row>
    <row r="36" spans="1:3" s="1" customFormat="1" x14ac:dyDescent="0.25">
      <c r="A36" s="108"/>
      <c r="B36" s="108"/>
      <c r="C36" s="90"/>
    </row>
    <row r="37" spans="1:3" s="1" customFormat="1" x14ac:dyDescent="0.25">
      <c r="A37" s="108"/>
      <c r="B37" s="108"/>
      <c r="C37" s="90"/>
    </row>
    <row r="38" spans="1:3" s="1" customFormat="1" ht="29.25" customHeight="1" x14ac:dyDescent="0.25">
      <c r="A38" s="108"/>
      <c r="B38" s="108"/>
      <c r="C38" s="90"/>
    </row>
    <row r="39" spans="1:3" s="1" customFormat="1" x14ac:dyDescent="0.25">
      <c r="A39" s="108"/>
      <c r="B39" s="108"/>
      <c r="C39" s="90"/>
    </row>
    <row r="40" spans="1:3" s="1" customFormat="1" x14ac:dyDescent="0.25">
      <c r="A40" s="108"/>
      <c r="B40" s="108"/>
      <c r="C40" s="90"/>
    </row>
    <row r="41" spans="1:3" s="1" customFormat="1" x14ac:dyDescent="0.25"/>
    <row r="42" spans="1:3" s="1" customFormat="1" x14ac:dyDescent="0.25"/>
    <row r="43" spans="1:3" s="1" customFormat="1" x14ac:dyDescent="0.25"/>
    <row r="44" spans="1:3" s="1" customFormat="1" x14ac:dyDescent="0.25"/>
    <row r="45" spans="1:3" s="1" customFormat="1" x14ac:dyDescent="0.25"/>
    <row r="46" spans="1:3" s="1" customFormat="1" x14ac:dyDescent="0.25"/>
    <row r="47" spans="1:3" s="1" customFormat="1" x14ac:dyDescent="0.25"/>
    <row r="48" spans="1:3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</sheetData>
  <mergeCells count="7">
    <mergeCell ref="A1:F1"/>
    <mergeCell ref="B5:B7"/>
    <mergeCell ref="F5:F6"/>
    <mergeCell ref="A5:A7"/>
    <mergeCell ref="C5:C6"/>
    <mergeCell ref="D5:D6"/>
    <mergeCell ref="E5:E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C841F-0CA2-4CEF-86BD-42CAC2D7258A}">
  <dimension ref="A1:I18"/>
  <sheetViews>
    <sheetView zoomScale="80" zoomScaleNormal="80" workbookViewId="0">
      <selection activeCell="H11" sqref="H11"/>
    </sheetView>
  </sheetViews>
  <sheetFormatPr baseColWidth="10" defaultRowHeight="15" x14ac:dyDescent="0.25"/>
  <cols>
    <col min="1" max="1" width="5.42578125" customWidth="1"/>
    <col min="2" max="2" width="62" customWidth="1"/>
    <col min="3" max="3" width="19.42578125" customWidth="1"/>
    <col min="4" max="4" width="57" customWidth="1"/>
  </cols>
  <sheetData>
    <row r="1" spans="1:9" ht="24" customHeight="1" x14ac:dyDescent="0.25">
      <c r="A1" s="235" t="s">
        <v>60</v>
      </c>
      <c r="B1" s="236"/>
      <c r="C1" s="236"/>
      <c r="D1" s="236"/>
    </row>
    <row r="2" spans="1:9" ht="24" customHeight="1" thickBot="1" x14ac:dyDescent="0.3">
      <c r="A2" s="22"/>
      <c r="B2" s="22"/>
      <c r="C2" s="22"/>
    </row>
    <row r="3" spans="1:9" ht="227.25" customHeight="1" thickBot="1" x14ac:dyDescent="0.3">
      <c r="A3" s="283" t="s">
        <v>61</v>
      </c>
      <c r="B3" s="284"/>
      <c r="C3" s="284"/>
      <c r="D3" s="285"/>
    </row>
    <row r="4" spans="1:9" ht="24" customHeight="1" x14ac:dyDescent="0.25">
      <c r="B4" s="22"/>
      <c r="C4" s="22"/>
    </row>
    <row r="5" spans="1:9" ht="24" customHeight="1" x14ac:dyDescent="0.25">
      <c r="A5" s="203" t="s">
        <v>62</v>
      </c>
      <c r="B5" s="204"/>
      <c r="C5" s="204"/>
      <c r="D5" s="204"/>
    </row>
    <row r="6" spans="1:9" ht="23.25" customHeight="1" x14ac:dyDescent="0.25"/>
    <row r="7" spans="1:9" ht="31.5" customHeight="1" x14ac:dyDescent="0.25">
      <c r="A7" s="286" t="s">
        <v>11</v>
      </c>
      <c r="B7" s="287"/>
      <c r="C7" s="51" t="s">
        <v>63</v>
      </c>
      <c r="D7" s="51" t="s">
        <v>64</v>
      </c>
    </row>
    <row r="8" spans="1:9" ht="31.5" customHeight="1" x14ac:dyDescent="0.25">
      <c r="A8" s="52"/>
      <c r="B8" s="53"/>
      <c r="C8" s="54"/>
      <c r="D8" s="51"/>
    </row>
    <row r="9" spans="1:9" ht="38.25" customHeight="1" x14ac:dyDescent="0.25">
      <c r="A9" s="55" t="s">
        <v>21</v>
      </c>
      <c r="B9" s="56" t="s">
        <v>22</v>
      </c>
      <c r="C9" s="37" t="s">
        <v>23</v>
      </c>
      <c r="D9" s="26" t="s">
        <v>65</v>
      </c>
      <c r="E9" s="27"/>
      <c r="F9" s="27"/>
      <c r="G9" s="27"/>
    </row>
    <row r="10" spans="1:9" ht="43.5" customHeight="1" x14ac:dyDescent="0.25">
      <c r="A10" s="35"/>
      <c r="B10" s="25" t="s">
        <v>25</v>
      </c>
      <c r="C10" s="26" t="s">
        <v>26</v>
      </c>
      <c r="D10" s="26" t="s">
        <v>65</v>
      </c>
      <c r="E10" s="27"/>
      <c r="F10" s="27"/>
      <c r="G10" s="27"/>
    </row>
    <row r="11" spans="1:9" ht="38.25" customHeight="1" x14ac:dyDescent="0.25">
      <c r="A11" s="35"/>
      <c r="B11" s="25" t="s">
        <v>28</v>
      </c>
      <c r="C11" s="26" t="s">
        <v>29</v>
      </c>
      <c r="D11" s="26" t="s">
        <v>66</v>
      </c>
      <c r="E11" s="27"/>
      <c r="F11" s="27"/>
      <c r="G11" s="27"/>
    </row>
    <row r="12" spans="1:9" ht="144.75" customHeight="1" x14ac:dyDescent="0.25">
      <c r="A12" s="28" t="s">
        <v>30</v>
      </c>
      <c r="B12" s="25" t="s">
        <v>31</v>
      </c>
      <c r="C12" s="29" t="s">
        <v>32</v>
      </c>
      <c r="D12" s="26" t="s">
        <v>67</v>
      </c>
      <c r="E12" s="30"/>
      <c r="F12" s="30"/>
      <c r="G12" s="30"/>
      <c r="H12" s="30"/>
      <c r="I12" s="30"/>
    </row>
    <row r="13" spans="1:9" ht="47.25" customHeight="1" x14ac:dyDescent="0.25">
      <c r="A13" s="288" t="s">
        <v>33</v>
      </c>
      <c r="B13" s="31" t="s">
        <v>34</v>
      </c>
      <c r="C13" s="29" t="s">
        <v>35</v>
      </c>
      <c r="D13" s="26" t="s">
        <v>68</v>
      </c>
    </row>
    <row r="14" spans="1:9" ht="48.75" customHeight="1" x14ac:dyDescent="0.25">
      <c r="A14" s="288"/>
      <c r="B14" s="31" t="s">
        <v>36</v>
      </c>
      <c r="C14" s="29" t="s">
        <v>37</v>
      </c>
      <c r="D14" s="26" t="s">
        <v>69</v>
      </c>
    </row>
    <row r="15" spans="1:9" ht="42" customHeight="1" x14ac:dyDescent="0.25">
      <c r="A15" s="288"/>
      <c r="B15" s="31" t="s">
        <v>38</v>
      </c>
      <c r="C15" s="32" t="s">
        <v>39</v>
      </c>
      <c r="D15" s="26" t="s">
        <v>70</v>
      </c>
    </row>
    <row r="16" spans="1:9" ht="42" customHeight="1" x14ac:dyDescent="0.25">
      <c r="A16" s="288"/>
      <c r="B16" s="31" t="s">
        <v>40</v>
      </c>
      <c r="C16" s="29" t="s">
        <v>41</v>
      </c>
      <c r="D16" s="26" t="s">
        <v>71</v>
      </c>
    </row>
    <row r="17" spans="1:4" ht="42" customHeight="1" x14ac:dyDescent="0.25">
      <c r="A17" s="288"/>
      <c r="B17" s="31" t="s">
        <v>42</v>
      </c>
      <c r="C17" s="32" t="s">
        <v>43</v>
      </c>
      <c r="D17" s="26" t="s">
        <v>72</v>
      </c>
    </row>
    <row r="18" spans="1:4" ht="107.25" customHeight="1" x14ac:dyDescent="0.25">
      <c r="A18" s="49" t="s">
        <v>44</v>
      </c>
      <c r="B18" s="57" t="s">
        <v>73</v>
      </c>
      <c r="C18" s="32" t="s">
        <v>74</v>
      </c>
      <c r="D18" s="26" t="s">
        <v>75</v>
      </c>
    </row>
  </sheetData>
  <mergeCells count="5">
    <mergeCell ref="A1:D1"/>
    <mergeCell ref="A3:D3"/>
    <mergeCell ref="A5:D5"/>
    <mergeCell ref="A7:B7"/>
    <mergeCell ref="A13:A1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3A03E-E76C-467B-956C-119F662E75E4}">
  <dimension ref="A1:J7"/>
  <sheetViews>
    <sheetView topLeftCell="A2" zoomScale="85" zoomScaleNormal="85" workbookViewId="0">
      <selection activeCell="A5" sqref="A5:F5"/>
    </sheetView>
  </sheetViews>
  <sheetFormatPr baseColWidth="10" defaultRowHeight="15" x14ac:dyDescent="0.25"/>
  <sheetData>
    <row r="1" spans="1:10" ht="15.75" thickBot="1" x14ac:dyDescent="0.3"/>
    <row r="2" spans="1:10" ht="24" customHeight="1" x14ac:dyDescent="0.25">
      <c r="A2" s="294"/>
      <c r="B2" s="294"/>
      <c r="C2" s="294"/>
      <c r="D2" s="294"/>
      <c r="E2" s="294"/>
      <c r="F2" s="62"/>
      <c r="G2" s="62"/>
      <c r="H2" s="73"/>
      <c r="I2" s="73"/>
      <c r="J2" s="289"/>
    </row>
    <row r="3" spans="1:10" x14ac:dyDescent="0.25">
      <c r="A3" s="295"/>
      <c r="B3" s="295"/>
      <c r="C3" s="295"/>
      <c r="D3" s="295"/>
      <c r="E3" s="295"/>
      <c r="F3" s="67"/>
      <c r="G3" s="67"/>
      <c r="H3" s="83"/>
      <c r="I3" s="83"/>
      <c r="J3" s="289"/>
    </row>
    <row r="4" spans="1:10" ht="16.5" thickBot="1" x14ac:dyDescent="0.3">
      <c r="A4" s="296"/>
      <c r="B4" s="296"/>
      <c r="C4" s="296"/>
      <c r="D4" s="296"/>
      <c r="E4" s="296"/>
      <c r="F4" s="68"/>
      <c r="G4" s="68"/>
      <c r="H4" s="74"/>
      <c r="I4" s="74"/>
      <c r="J4" s="69"/>
    </row>
    <row r="5" spans="1:10" ht="16.5" thickBot="1" x14ac:dyDescent="0.3">
      <c r="A5" s="84"/>
      <c r="B5" s="85"/>
      <c r="C5" s="85"/>
      <c r="D5" s="85"/>
      <c r="E5" s="85"/>
      <c r="F5" s="86"/>
      <c r="G5" s="70"/>
      <c r="H5" s="71"/>
      <c r="I5" s="72"/>
      <c r="J5" s="69"/>
    </row>
    <row r="6" spans="1:10" x14ac:dyDescent="0.25">
      <c r="A6" s="63"/>
      <c r="B6" s="290"/>
      <c r="C6" s="65"/>
      <c r="D6" s="292"/>
      <c r="E6" s="292"/>
      <c r="F6" s="77"/>
      <c r="G6" s="79"/>
      <c r="H6" s="81"/>
      <c r="I6" s="75"/>
      <c r="J6" s="289"/>
    </row>
    <row r="7" spans="1:10" ht="15.75" thickBot="1" x14ac:dyDescent="0.3">
      <c r="A7" s="64"/>
      <c r="B7" s="291"/>
      <c r="C7" s="66"/>
      <c r="D7" s="293"/>
      <c r="E7" s="293"/>
      <c r="F7" s="78"/>
      <c r="G7" s="80"/>
      <c r="H7" s="82"/>
      <c r="I7" s="76"/>
      <c r="J7" s="289"/>
    </row>
  </sheetData>
  <mergeCells count="10">
    <mergeCell ref="A2:A4"/>
    <mergeCell ref="B2:B4"/>
    <mergeCell ref="C2:C4"/>
    <mergeCell ref="D2:D4"/>
    <mergeCell ref="E2:E4"/>
    <mergeCell ref="J6:J7"/>
    <mergeCell ref="J2:J3"/>
    <mergeCell ref="B6:B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CB5A4-833D-45B9-9B3E-13D87DBB3F27}">
  <sheetPr>
    <tabColor rgb="FFFFC000"/>
  </sheetPr>
  <dimension ref="A2:X20"/>
  <sheetViews>
    <sheetView tabSelected="1" topLeftCell="A8" zoomScale="80" zoomScaleNormal="80" zoomScaleSheetLayoutView="80" workbookViewId="0">
      <selection activeCell="E11" sqref="E11"/>
    </sheetView>
  </sheetViews>
  <sheetFormatPr baseColWidth="10" defaultRowHeight="12.75" x14ac:dyDescent="0.2"/>
  <cols>
    <col min="1" max="1" width="5.28515625" style="39" customWidth="1"/>
    <col min="2" max="2" width="43" style="39" customWidth="1"/>
    <col min="3" max="3" width="15.140625" style="39" customWidth="1"/>
    <col min="4" max="4" width="16.5703125" style="39" customWidth="1"/>
    <col min="5" max="5" width="14.28515625" style="39" customWidth="1"/>
    <col min="6" max="6" width="15.140625" style="39" customWidth="1"/>
    <col min="7" max="7" width="15.28515625" style="39" customWidth="1"/>
    <col min="8" max="8" width="14.85546875" style="39" customWidth="1"/>
    <col min="9" max="9" width="18.28515625" style="39" customWidth="1"/>
    <col min="10" max="10" width="11" style="39" customWidth="1"/>
    <col min="11" max="11" width="18.140625" style="39" customWidth="1"/>
    <col min="12" max="13" width="9.7109375" style="39" customWidth="1"/>
    <col min="14" max="14" width="17" style="39" customWidth="1"/>
    <col min="15" max="15" width="9.7109375" style="39" customWidth="1"/>
    <col min="16" max="16" width="10.140625" style="39" customWidth="1"/>
    <col min="17" max="17" width="17.7109375" style="39" bestFit="1" customWidth="1"/>
    <col min="18" max="18" width="10" style="39" customWidth="1"/>
    <col min="19" max="248" width="11.42578125" style="39"/>
    <col min="249" max="249" width="29.7109375" style="39" customWidth="1"/>
    <col min="250" max="250" width="15.140625" style="39" customWidth="1"/>
    <col min="251" max="251" width="16.5703125" style="39" customWidth="1"/>
    <col min="252" max="252" width="15.140625" style="39" bestFit="1" customWidth="1"/>
    <col min="253" max="253" width="8" style="39" bestFit="1" customWidth="1"/>
    <col min="254" max="254" width="17.28515625" style="39" customWidth="1"/>
    <col min="255" max="255" width="10.28515625" style="39" customWidth="1"/>
    <col min="256" max="256" width="8" style="39" bestFit="1" customWidth="1"/>
    <col min="257" max="257" width="18.140625" style="39" customWidth="1"/>
    <col min="258" max="258" width="9.7109375" style="39" customWidth="1"/>
    <col min="259" max="259" width="10.140625" style="39" customWidth="1"/>
    <col min="260" max="260" width="17.7109375" style="39" bestFit="1" customWidth="1"/>
    <col min="261" max="261" width="10" style="39" customWidth="1"/>
    <col min="262" max="504" width="11.42578125" style="39"/>
    <col min="505" max="505" width="29.7109375" style="39" customWidth="1"/>
    <col min="506" max="506" width="15.140625" style="39" customWidth="1"/>
    <col min="507" max="507" width="16.5703125" style="39" customWidth="1"/>
    <col min="508" max="508" width="15.140625" style="39" bestFit="1" customWidth="1"/>
    <col min="509" max="509" width="8" style="39" bestFit="1" customWidth="1"/>
    <col min="510" max="510" width="17.28515625" style="39" customWidth="1"/>
    <col min="511" max="511" width="10.28515625" style="39" customWidth="1"/>
    <col min="512" max="512" width="8" style="39" bestFit="1" customWidth="1"/>
    <col min="513" max="513" width="18.140625" style="39" customWidth="1"/>
    <col min="514" max="514" width="9.7109375" style="39" customWidth="1"/>
    <col min="515" max="515" width="10.140625" style="39" customWidth="1"/>
    <col min="516" max="516" width="17.7109375" style="39" bestFit="1" customWidth="1"/>
    <col min="517" max="517" width="10" style="39" customWidth="1"/>
    <col min="518" max="760" width="11.42578125" style="39"/>
    <col min="761" max="761" width="29.7109375" style="39" customWidth="1"/>
    <col min="762" max="762" width="15.140625" style="39" customWidth="1"/>
    <col min="763" max="763" width="16.5703125" style="39" customWidth="1"/>
    <col min="764" max="764" width="15.140625" style="39" bestFit="1" customWidth="1"/>
    <col min="765" max="765" width="8" style="39" bestFit="1" customWidth="1"/>
    <col min="766" max="766" width="17.28515625" style="39" customWidth="1"/>
    <col min="767" max="767" width="10.28515625" style="39" customWidth="1"/>
    <col min="768" max="768" width="8" style="39" bestFit="1" customWidth="1"/>
    <col min="769" max="769" width="18.140625" style="39" customWidth="1"/>
    <col min="770" max="770" width="9.7109375" style="39" customWidth="1"/>
    <col min="771" max="771" width="10.140625" style="39" customWidth="1"/>
    <col min="772" max="772" width="17.7109375" style="39" bestFit="1" customWidth="1"/>
    <col min="773" max="773" width="10" style="39" customWidth="1"/>
    <col min="774" max="1016" width="11.42578125" style="39"/>
    <col min="1017" max="1017" width="29.7109375" style="39" customWidth="1"/>
    <col min="1018" max="1018" width="15.140625" style="39" customWidth="1"/>
    <col min="1019" max="1019" width="16.5703125" style="39" customWidth="1"/>
    <col min="1020" max="1020" width="15.140625" style="39" bestFit="1" customWidth="1"/>
    <col min="1021" max="1021" width="8" style="39" bestFit="1" customWidth="1"/>
    <col min="1022" max="1022" width="17.28515625" style="39" customWidth="1"/>
    <col min="1023" max="1023" width="10.28515625" style="39" customWidth="1"/>
    <col min="1024" max="1024" width="8" style="39" bestFit="1" customWidth="1"/>
    <col min="1025" max="1025" width="18.140625" style="39" customWidth="1"/>
    <col min="1026" max="1026" width="9.7109375" style="39" customWidth="1"/>
    <col min="1027" max="1027" width="10.140625" style="39" customWidth="1"/>
    <col min="1028" max="1028" width="17.7109375" style="39" bestFit="1" customWidth="1"/>
    <col min="1029" max="1029" width="10" style="39" customWidth="1"/>
    <col min="1030" max="1272" width="11.42578125" style="39"/>
    <col min="1273" max="1273" width="29.7109375" style="39" customWidth="1"/>
    <col min="1274" max="1274" width="15.140625" style="39" customWidth="1"/>
    <col min="1275" max="1275" width="16.5703125" style="39" customWidth="1"/>
    <col min="1276" max="1276" width="15.140625" style="39" bestFit="1" customWidth="1"/>
    <col min="1277" max="1277" width="8" style="39" bestFit="1" customWidth="1"/>
    <col min="1278" max="1278" width="17.28515625" style="39" customWidth="1"/>
    <col min="1279" max="1279" width="10.28515625" style="39" customWidth="1"/>
    <col min="1280" max="1280" width="8" style="39" bestFit="1" customWidth="1"/>
    <col min="1281" max="1281" width="18.140625" style="39" customWidth="1"/>
    <col min="1282" max="1282" width="9.7109375" style="39" customWidth="1"/>
    <col min="1283" max="1283" width="10.140625" style="39" customWidth="1"/>
    <col min="1284" max="1284" width="17.7109375" style="39" bestFit="1" customWidth="1"/>
    <col min="1285" max="1285" width="10" style="39" customWidth="1"/>
    <col min="1286" max="1528" width="11.42578125" style="39"/>
    <col min="1529" max="1529" width="29.7109375" style="39" customWidth="1"/>
    <col min="1530" max="1530" width="15.140625" style="39" customWidth="1"/>
    <col min="1531" max="1531" width="16.5703125" style="39" customWidth="1"/>
    <col min="1532" max="1532" width="15.140625" style="39" bestFit="1" customWidth="1"/>
    <col min="1533" max="1533" width="8" style="39" bestFit="1" customWidth="1"/>
    <col min="1534" max="1534" width="17.28515625" style="39" customWidth="1"/>
    <col min="1535" max="1535" width="10.28515625" style="39" customWidth="1"/>
    <col min="1536" max="1536" width="8" style="39" bestFit="1" customWidth="1"/>
    <col min="1537" max="1537" width="18.140625" style="39" customWidth="1"/>
    <col min="1538" max="1538" width="9.7109375" style="39" customWidth="1"/>
    <col min="1539" max="1539" width="10.140625" style="39" customWidth="1"/>
    <col min="1540" max="1540" width="17.7109375" style="39" bestFit="1" customWidth="1"/>
    <col min="1541" max="1541" width="10" style="39" customWidth="1"/>
    <col min="1542" max="1784" width="11.42578125" style="39"/>
    <col min="1785" max="1785" width="29.7109375" style="39" customWidth="1"/>
    <col min="1786" max="1786" width="15.140625" style="39" customWidth="1"/>
    <col min="1787" max="1787" width="16.5703125" style="39" customWidth="1"/>
    <col min="1788" max="1788" width="15.140625" style="39" bestFit="1" customWidth="1"/>
    <col min="1789" max="1789" width="8" style="39" bestFit="1" customWidth="1"/>
    <col min="1790" max="1790" width="17.28515625" style="39" customWidth="1"/>
    <col min="1791" max="1791" width="10.28515625" style="39" customWidth="1"/>
    <col min="1792" max="1792" width="8" style="39" bestFit="1" customWidth="1"/>
    <col min="1793" max="1793" width="18.140625" style="39" customWidth="1"/>
    <col min="1794" max="1794" width="9.7109375" style="39" customWidth="1"/>
    <col min="1795" max="1795" width="10.140625" style="39" customWidth="1"/>
    <col min="1796" max="1796" width="17.7109375" style="39" bestFit="1" customWidth="1"/>
    <col min="1797" max="1797" width="10" style="39" customWidth="1"/>
    <col min="1798" max="2040" width="11.42578125" style="39"/>
    <col min="2041" max="2041" width="29.7109375" style="39" customWidth="1"/>
    <col min="2042" max="2042" width="15.140625" style="39" customWidth="1"/>
    <col min="2043" max="2043" width="16.5703125" style="39" customWidth="1"/>
    <col min="2044" max="2044" width="15.140625" style="39" bestFit="1" customWidth="1"/>
    <col min="2045" max="2045" width="8" style="39" bestFit="1" customWidth="1"/>
    <col min="2046" max="2046" width="17.28515625" style="39" customWidth="1"/>
    <col min="2047" max="2047" width="10.28515625" style="39" customWidth="1"/>
    <col min="2048" max="2048" width="8" style="39" bestFit="1" customWidth="1"/>
    <col min="2049" max="2049" width="18.140625" style="39" customWidth="1"/>
    <col min="2050" max="2050" width="9.7109375" style="39" customWidth="1"/>
    <col min="2051" max="2051" width="10.140625" style="39" customWidth="1"/>
    <col min="2052" max="2052" width="17.7109375" style="39" bestFit="1" customWidth="1"/>
    <col min="2053" max="2053" width="10" style="39" customWidth="1"/>
    <col min="2054" max="2296" width="11.42578125" style="39"/>
    <col min="2297" max="2297" width="29.7109375" style="39" customWidth="1"/>
    <col min="2298" max="2298" width="15.140625" style="39" customWidth="1"/>
    <col min="2299" max="2299" width="16.5703125" style="39" customWidth="1"/>
    <col min="2300" max="2300" width="15.140625" style="39" bestFit="1" customWidth="1"/>
    <col min="2301" max="2301" width="8" style="39" bestFit="1" customWidth="1"/>
    <col min="2302" max="2302" width="17.28515625" style="39" customWidth="1"/>
    <col min="2303" max="2303" width="10.28515625" style="39" customWidth="1"/>
    <col min="2304" max="2304" width="8" style="39" bestFit="1" customWidth="1"/>
    <col min="2305" max="2305" width="18.140625" style="39" customWidth="1"/>
    <col min="2306" max="2306" width="9.7109375" style="39" customWidth="1"/>
    <col min="2307" max="2307" width="10.140625" style="39" customWidth="1"/>
    <col min="2308" max="2308" width="17.7109375" style="39" bestFit="1" customWidth="1"/>
    <col min="2309" max="2309" width="10" style="39" customWidth="1"/>
    <col min="2310" max="2552" width="11.42578125" style="39"/>
    <col min="2553" max="2553" width="29.7109375" style="39" customWidth="1"/>
    <col min="2554" max="2554" width="15.140625" style="39" customWidth="1"/>
    <col min="2555" max="2555" width="16.5703125" style="39" customWidth="1"/>
    <col min="2556" max="2556" width="15.140625" style="39" bestFit="1" customWidth="1"/>
    <col min="2557" max="2557" width="8" style="39" bestFit="1" customWidth="1"/>
    <col min="2558" max="2558" width="17.28515625" style="39" customWidth="1"/>
    <col min="2559" max="2559" width="10.28515625" style="39" customWidth="1"/>
    <col min="2560" max="2560" width="8" style="39" bestFit="1" customWidth="1"/>
    <col min="2561" max="2561" width="18.140625" style="39" customWidth="1"/>
    <col min="2562" max="2562" width="9.7109375" style="39" customWidth="1"/>
    <col min="2563" max="2563" width="10.140625" style="39" customWidth="1"/>
    <col min="2564" max="2564" width="17.7109375" style="39" bestFit="1" customWidth="1"/>
    <col min="2565" max="2565" width="10" style="39" customWidth="1"/>
    <col min="2566" max="2808" width="11.42578125" style="39"/>
    <col min="2809" max="2809" width="29.7109375" style="39" customWidth="1"/>
    <col min="2810" max="2810" width="15.140625" style="39" customWidth="1"/>
    <col min="2811" max="2811" width="16.5703125" style="39" customWidth="1"/>
    <col min="2812" max="2812" width="15.140625" style="39" bestFit="1" customWidth="1"/>
    <col min="2813" max="2813" width="8" style="39" bestFit="1" customWidth="1"/>
    <col min="2814" max="2814" width="17.28515625" style="39" customWidth="1"/>
    <col min="2815" max="2815" width="10.28515625" style="39" customWidth="1"/>
    <col min="2816" max="2816" width="8" style="39" bestFit="1" customWidth="1"/>
    <col min="2817" max="2817" width="18.140625" style="39" customWidth="1"/>
    <col min="2818" max="2818" width="9.7109375" style="39" customWidth="1"/>
    <col min="2819" max="2819" width="10.140625" style="39" customWidth="1"/>
    <col min="2820" max="2820" width="17.7109375" style="39" bestFit="1" customWidth="1"/>
    <col min="2821" max="2821" width="10" style="39" customWidth="1"/>
    <col min="2822" max="3064" width="11.42578125" style="39"/>
    <col min="3065" max="3065" width="29.7109375" style="39" customWidth="1"/>
    <col min="3066" max="3066" width="15.140625" style="39" customWidth="1"/>
    <col min="3067" max="3067" width="16.5703125" style="39" customWidth="1"/>
    <col min="3068" max="3068" width="15.140625" style="39" bestFit="1" customWidth="1"/>
    <col min="3069" max="3069" width="8" style="39" bestFit="1" customWidth="1"/>
    <col min="3070" max="3070" width="17.28515625" style="39" customWidth="1"/>
    <col min="3071" max="3071" width="10.28515625" style="39" customWidth="1"/>
    <col min="3072" max="3072" width="8" style="39" bestFit="1" customWidth="1"/>
    <col min="3073" max="3073" width="18.140625" style="39" customWidth="1"/>
    <col min="3074" max="3074" width="9.7109375" style="39" customWidth="1"/>
    <col min="3075" max="3075" width="10.140625" style="39" customWidth="1"/>
    <col min="3076" max="3076" width="17.7109375" style="39" bestFit="1" customWidth="1"/>
    <col min="3077" max="3077" width="10" style="39" customWidth="1"/>
    <col min="3078" max="3320" width="11.42578125" style="39"/>
    <col min="3321" max="3321" width="29.7109375" style="39" customWidth="1"/>
    <col min="3322" max="3322" width="15.140625" style="39" customWidth="1"/>
    <col min="3323" max="3323" width="16.5703125" style="39" customWidth="1"/>
    <col min="3324" max="3324" width="15.140625" style="39" bestFit="1" customWidth="1"/>
    <col min="3325" max="3325" width="8" style="39" bestFit="1" customWidth="1"/>
    <col min="3326" max="3326" width="17.28515625" style="39" customWidth="1"/>
    <col min="3327" max="3327" width="10.28515625" style="39" customWidth="1"/>
    <col min="3328" max="3328" width="8" style="39" bestFit="1" customWidth="1"/>
    <col min="3329" max="3329" width="18.140625" style="39" customWidth="1"/>
    <col min="3330" max="3330" width="9.7109375" style="39" customWidth="1"/>
    <col min="3331" max="3331" width="10.140625" style="39" customWidth="1"/>
    <col min="3332" max="3332" width="17.7109375" style="39" bestFit="1" customWidth="1"/>
    <col min="3333" max="3333" width="10" style="39" customWidth="1"/>
    <col min="3334" max="3576" width="11.42578125" style="39"/>
    <col min="3577" max="3577" width="29.7109375" style="39" customWidth="1"/>
    <col min="3578" max="3578" width="15.140625" style="39" customWidth="1"/>
    <col min="3579" max="3579" width="16.5703125" style="39" customWidth="1"/>
    <col min="3580" max="3580" width="15.140625" style="39" bestFit="1" customWidth="1"/>
    <col min="3581" max="3581" width="8" style="39" bestFit="1" customWidth="1"/>
    <col min="3582" max="3582" width="17.28515625" style="39" customWidth="1"/>
    <col min="3583" max="3583" width="10.28515625" style="39" customWidth="1"/>
    <col min="3584" max="3584" width="8" style="39" bestFit="1" customWidth="1"/>
    <col min="3585" max="3585" width="18.140625" style="39" customWidth="1"/>
    <col min="3586" max="3586" width="9.7109375" style="39" customWidth="1"/>
    <col min="3587" max="3587" width="10.140625" style="39" customWidth="1"/>
    <col min="3588" max="3588" width="17.7109375" style="39" bestFit="1" customWidth="1"/>
    <col min="3589" max="3589" width="10" style="39" customWidth="1"/>
    <col min="3590" max="3832" width="11.42578125" style="39"/>
    <col min="3833" max="3833" width="29.7109375" style="39" customWidth="1"/>
    <col min="3834" max="3834" width="15.140625" style="39" customWidth="1"/>
    <col min="3835" max="3835" width="16.5703125" style="39" customWidth="1"/>
    <col min="3836" max="3836" width="15.140625" style="39" bestFit="1" customWidth="1"/>
    <col min="3837" max="3837" width="8" style="39" bestFit="1" customWidth="1"/>
    <col min="3838" max="3838" width="17.28515625" style="39" customWidth="1"/>
    <col min="3839" max="3839" width="10.28515625" style="39" customWidth="1"/>
    <col min="3840" max="3840" width="8" style="39" bestFit="1" customWidth="1"/>
    <col min="3841" max="3841" width="18.140625" style="39" customWidth="1"/>
    <col min="3842" max="3842" width="9.7109375" style="39" customWidth="1"/>
    <col min="3843" max="3843" width="10.140625" style="39" customWidth="1"/>
    <col min="3844" max="3844" width="17.7109375" style="39" bestFit="1" customWidth="1"/>
    <col min="3845" max="3845" width="10" style="39" customWidth="1"/>
    <col min="3846" max="4088" width="11.42578125" style="39"/>
    <col min="4089" max="4089" width="29.7109375" style="39" customWidth="1"/>
    <col min="4090" max="4090" width="15.140625" style="39" customWidth="1"/>
    <col min="4091" max="4091" width="16.5703125" style="39" customWidth="1"/>
    <col min="4092" max="4092" width="15.140625" style="39" bestFit="1" customWidth="1"/>
    <col min="4093" max="4093" width="8" style="39" bestFit="1" customWidth="1"/>
    <col min="4094" max="4094" width="17.28515625" style="39" customWidth="1"/>
    <col min="4095" max="4095" width="10.28515625" style="39" customWidth="1"/>
    <col min="4096" max="4096" width="8" style="39" bestFit="1" customWidth="1"/>
    <col min="4097" max="4097" width="18.140625" style="39" customWidth="1"/>
    <col min="4098" max="4098" width="9.7109375" style="39" customWidth="1"/>
    <col min="4099" max="4099" width="10.140625" style="39" customWidth="1"/>
    <col min="4100" max="4100" width="17.7109375" style="39" bestFit="1" customWidth="1"/>
    <col min="4101" max="4101" width="10" style="39" customWidth="1"/>
    <col min="4102" max="4344" width="11.42578125" style="39"/>
    <col min="4345" max="4345" width="29.7109375" style="39" customWidth="1"/>
    <col min="4346" max="4346" width="15.140625" style="39" customWidth="1"/>
    <col min="4347" max="4347" width="16.5703125" style="39" customWidth="1"/>
    <col min="4348" max="4348" width="15.140625" style="39" bestFit="1" customWidth="1"/>
    <col min="4349" max="4349" width="8" style="39" bestFit="1" customWidth="1"/>
    <col min="4350" max="4350" width="17.28515625" style="39" customWidth="1"/>
    <col min="4351" max="4351" width="10.28515625" style="39" customWidth="1"/>
    <col min="4352" max="4352" width="8" style="39" bestFit="1" customWidth="1"/>
    <col min="4353" max="4353" width="18.140625" style="39" customWidth="1"/>
    <col min="4354" max="4354" width="9.7109375" style="39" customWidth="1"/>
    <col min="4355" max="4355" width="10.140625" style="39" customWidth="1"/>
    <col min="4356" max="4356" width="17.7109375" style="39" bestFit="1" customWidth="1"/>
    <col min="4357" max="4357" width="10" style="39" customWidth="1"/>
    <col min="4358" max="4600" width="11.42578125" style="39"/>
    <col min="4601" max="4601" width="29.7109375" style="39" customWidth="1"/>
    <col min="4602" max="4602" width="15.140625" style="39" customWidth="1"/>
    <col min="4603" max="4603" width="16.5703125" style="39" customWidth="1"/>
    <col min="4604" max="4604" width="15.140625" style="39" bestFit="1" customWidth="1"/>
    <col min="4605" max="4605" width="8" style="39" bestFit="1" customWidth="1"/>
    <col min="4606" max="4606" width="17.28515625" style="39" customWidth="1"/>
    <col min="4607" max="4607" width="10.28515625" style="39" customWidth="1"/>
    <col min="4608" max="4608" width="8" style="39" bestFit="1" customWidth="1"/>
    <col min="4609" max="4609" width="18.140625" style="39" customWidth="1"/>
    <col min="4610" max="4610" width="9.7109375" style="39" customWidth="1"/>
    <col min="4611" max="4611" width="10.140625" style="39" customWidth="1"/>
    <col min="4612" max="4612" width="17.7109375" style="39" bestFit="1" customWidth="1"/>
    <col min="4613" max="4613" width="10" style="39" customWidth="1"/>
    <col min="4614" max="4856" width="11.42578125" style="39"/>
    <col min="4857" max="4857" width="29.7109375" style="39" customWidth="1"/>
    <col min="4858" max="4858" width="15.140625" style="39" customWidth="1"/>
    <col min="4859" max="4859" width="16.5703125" style="39" customWidth="1"/>
    <col min="4860" max="4860" width="15.140625" style="39" bestFit="1" customWidth="1"/>
    <col min="4861" max="4861" width="8" style="39" bestFit="1" customWidth="1"/>
    <col min="4862" max="4862" width="17.28515625" style="39" customWidth="1"/>
    <col min="4863" max="4863" width="10.28515625" style="39" customWidth="1"/>
    <col min="4864" max="4864" width="8" style="39" bestFit="1" customWidth="1"/>
    <col min="4865" max="4865" width="18.140625" style="39" customWidth="1"/>
    <col min="4866" max="4866" width="9.7109375" style="39" customWidth="1"/>
    <col min="4867" max="4867" width="10.140625" style="39" customWidth="1"/>
    <col min="4868" max="4868" width="17.7109375" style="39" bestFit="1" customWidth="1"/>
    <col min="4869" max="4869" width="10" style="39" customWidth="1"/>
    <col min="4870" max="5112" width="11.42578125" style="39"/>
    <col min="5113" max="5113" width="29.7109375" style="39" customWidth="1"/>
    <col min="5114" max="5114" width="15.140625" style="39" customWidth="1"/>
    <col min="5115" max="5115" width="16.5703125" style="39" customWidth="1"/>
    <col min="5116" max="5116" width="15.140625" style="39" bestFit="1" customWidth="1"/>
    <col min="5117" max="5117" width="8" style="39" bestFit="1" customWidth="1"/>
    <col min="5118" max="5118" width="17.28515625" style="39" customWidth="1"/>
    <col min="5119" max="5119" width="10.28515625" style="39" customWidth="1"/>
    <col min="5120" max="5120" width="8" style="39" bestFit="1" customWidth="1"/>
    <col min="5121" max="5121" width="18.140625" style="39" customWidth="1"/>
    <col min="5122" max="5122" width="9.7109375" style="39" customWidth="1"/>
    <col min="5123" max="5123" width="10.140625" style="39" customWidth="1"/>
    <col min="5124" max="5124" width="17.7109375" style="39" bestFit="1" customWidth="1"/>
    <col min="5125" max="5125" width="10" style="39" customWidth="1"/>
    <col min="5126" max="5368" width="11.42578125" style="39"/>
    <col min="5369" max="5369" width="29.7109375" style="39" customWidth="1"/>
    <col min="5370" max="5370" width="15.140625" style="39" customWidth="1"/>
    <col min="5371" max="5371" width="16.5703125" style="39" customWidth="1"/>
    <col min="5372" max="5372" width="15.140625" style="39" bestFit="1" customWidth="1"/>
    <col min="5373" max="5373" width="8" style="39" bestFit="1" customWidth="1"/>
    <col min="5374" max="5374" width="17.28515625" style="39" customWidth="1"/>
    <col min="5375" max="5375" width="10.28515625" style="39" customWidth="1"/>
    <col min="5376" max="5376" width="8" style="39" bestFit="1" customWidth="1"/>
    <col min="5377" max="5377" width="18.140625" style="39" customWidth="1"/>
    <col min="5378" max="5378" width="9.7109375" style="39" customWidth="1"/>
    <col min="5379" max="5379" width="10.140625" style="39" customWidth="1"/>
    <col min="5380" max="5380" width="17.7109375" style="39" bestFit="1" customWidth="1"/>
    <col min="5381" max="5381" width="10" style="39" customWidth="1"/>
    <col min="5382" max="5624" width="11.42578125" style="39"/>
    <col min="5625" max="5625" width="29.7109375" style="39" customWidth="1"/>
    <col min="5626" max="5626" width="15.140625" style="39" customWidth="1"/>
    <col min="5627" max="5627" width="16.5703125" style="39" customWidth="1"/>
    <col min="5628" max="5628" width="15.140625" style="39" bestFit="1" customWidth="1"/>
    <col min="5629" max="5629" width="8" style="39" bestFit="1" customWidth="1"/>
    <col min="5630" max="5630" width="17.28515625" style="39" customWidth="1"/>
    <col min="5631" max="5631" width="10.28515625" style="39" customWidth="1"/>
    <col min="5632" max="5632" width="8" style="39" bestFit="1" customWidth="1"/>
    <col min="5633" max="5633" width="18.140625" style="39" customWidth="1"/>
    <col min="5634" max="5634" width="9.7109375" style="39" customWidth="1"/>
    <col min="5635" max="5635" width="10.140625" style="39" customWidth="1"/>
    <col min="5636" max="5636" width="17.7109375" style="39" bestFit="1" customWidth="1"/>
    <col min="5637" max="5637" width="10" style="39" customWidth="1"/>
    <col min="5638" max="5880" width="11.42578125" style="39"/>
    <col min="5881" max="5881" width="29.7109375" style="39" customWidth="1"/>
    <col min="5882" max="5882" width="15.140625" style="39" customWidth="1"/>
    <col min="5883" max="5883" width="16.5703125" style="39" customWidth="1"/>
    <col min="5884" max="5884" width="15.140625" style="39" bestFit="1" customWidth="1"/>
    <col min="5885" max="5885" width="8" style="39" bestFit="1" customWidth="1"/>
    <col min="5886" max="5886" width="17.28515625" style="39" customWidth="1"/>
    <col min="5887" max="5887" width="10.28515625" style="39" customWidth="1"/>
    <col min="5888" max="5888" width="8" style="39" bestFit="1" customWidth="1"/>
    <col min="5889" max="5889" width="18.140625" style="39" customWidth="1"/>
    <col min="5890" max="5890" width="9.7109375" style="39" customWidth="1"/>
    <col min="5891" max="5891" width="10.140625" style="39" customWidth="1"/>
    <col min="5892" max="5892" width="17.7109375" style="39" bestFit="1" customWidth="1"/>
    <col min="5893" max="5893" width="10" style="39" customWidth="1"/>
    <col min="5894" max="6136" width="11.42578125" style="39"/>
    <col min="6137" max="6137" width="29.7109375" style="39" customWidth="1"/>
    <col min="6138" max="6138" width="15.140625" style="39" customWidth="1"/>
    <col min="6139" max="6139" width="16.5703125" style="39" customWidth="1"/>
    <col min="6140" max="6140" width="15.140625" style="39" bestFit="1" customWidth="1"/>
    <col min="6141" max="6141" width="8" style="39" bestFit="1" customWidth="1"/>
    <col min="6142" max="6142" width="17.28515625" style="39" customWidth="1"/>
    <col min="6143" max="6143" width="10.28515625" style="39" customWidth="1"/>
    <col min="6144" max="6144" width="8" style="39" bestFit="1" customWidth="1"/>
    <col min="6145" max="6145" width="18.140625" style="39" customWidth="1"/>
    <col min="6146" max="6146" width="9.7109375" style="39" customWidth="1"/>
    <col min="6147" max="6147" width="10.140625" style="39" customWidth="1"/>
    <col min="6148" max="6148" width="17.7109375" style="39" bestFit="1" customWidth="1"/>
    <col min="6149" max="6149" width="10" style="39" customWidth="1"/>
    <col min="6150" max="6392" width="11.42578125" style="39"/>
    <col min="6393" max="6393" width="29.7109375" style="39" customWidth="1"/>
    <col min="6394" max="6394" width="15.140625" style="39" customWidth="1"/>
    <col min="6395" max="6395" width="16.5703125" style="39" customWidth="1"/>
    <col min="6396" max="6396" width="15.140625" style="39" bestFit="1" customWidth="1"/>
    <col min="6397" max="6397" width="8" style="39" bestFit="1" customWidth="1"/>
    <col min="6398" max="6398" width="17.28515625" style="39" customWidth="1"/>
    <col min="6399" max="6399" width="10.28515625" style="39" customWidth="1"/>
    <col min="6400" max="6400" width="8" style="39" bestFit="1" customWidth="1"/>
    <col min="6401" max="6401" width="18.140625" style="39" customWidth="1"/>
    <col min="6402" max="6402" width="9.7109375" style="39" customWidth="1"/>
    <col min="6403" max="6403" width="10.140625" style="39" customWidth="1"/>
    <col min="6404" max="6404" width="17.7109375" style="39" bestFit="1" customWidth="1"/>
    <col min="6405" max="6405" width="10" style="39" customWidth="1"/>
    <col min="6406" max="6648" width="11.42578125" style="39"/>
    <col min="6649" max="6649" width="29.7109375" style="39" customWidth="1"/>
    <col min="6650" max="6650" width="15.140625" style="39" customWidth="1"/>
    <col min="6651" max="6651" width="16.5703125" style="39" customWidth="1"/>
    <col min="6652" max="6652" width="15.140625" style="39" bestFit="1" customWidth="1"/>
    <col min="6653" max="6653" width="8" style="39" bestFit="1" customWidth="1"/>
    <col min="6654" max="6654" width="17.28515625" style="39" customWidth="1"/>
    <col min="6655" max="6655" width="10.28515625" style="39" customWidth="1"/>
    <col min="6656" max="6656" width="8" style="39" bestFit="1" customWidth="1"/>
    <col min="6657" max="6657" width="18.140625" style="39" customWidth="1"/>
    <col min="6658" max="6658" width="9.7109375" style="39" customWidth="1"/>
    <col min="6659" max="6659" width="10.140625" style="39" customWidth="1"/>
    <col min="6660" max="6660" width="17.7109375" style="39" bestFit="1" customWidth="1"/>
    <col min="6661" max="6661" width="10" style="39" customWidth="1"/>
    <col min="6662" max="6904" width="11.42578125" style="39"/>
    <col min="6905" max="6905" width="29.7109375" style="39" customWidth="1"/>
    <col min="6906" max="6906" width="15.140625" style="39" customWidth="1"/>
    <col min="6907" max="6907" width="16.5703125" style="39" customWidth="1"/>
    <col min="6908" max="6908" width="15.140625" style="39" bestFit="1" customWidth="1"/>
    <col min="6909" max="6909" width="8" style="39" bestFit="1" customWidth="1"/>
    <col min="6910" max="6910" width="17.28515625" style="39" customWidth="1"/>
    <col min="6911" max="6911" width="10.28515625" style="39" customWidth="1"/>
    <col min="6912" max="6912" width="8" style="39" bestFit="1" customWidth="1"/>
    <col min="6913" max="6913" width="18.140625" style="39" customWidth="1"/>
    <col min="6914" max="6914" width="9.7109375" style="39" customWidth="1"/>
    <col min="6915" max="6915" width="10.140625" style="39" customWidth="1"/>
    <col min="6916" max="6916" width="17.7109375" style="39" bestFit="1" customWidth="1"/>
    <col min="6917" max="6917" width="10" style="39" customWidth="1"/>
    <col min="6918" max="7160" width="11.42578125" style="39"/>
    <col min="7161" max="7161" width="29.7109375" style="39" customWidth="1"/>
    <col min="7162" max="7162" width="15.140625" style="39" customWidth="1"/>
    <col min="7163" max="7163" width="16.5703125" style="39" customWidth="1"/>
    <col min="7164" max="7164" width="15.140625" style="39" bestFit="1" customWidth="1"/>
    <col min="7165" max="7165" width="8" style="39" bestFit="1" customWidth="1"/>
    <col min="7166" max="7166" width="17.28515625" style="39" customWidth="1"/>
    <col min="7167" max="7167" width="10.28515625" style="39" customWidth="1"/>
    <col min="7168" max="7168" width="8" style="39" bestFit="1" customWidth="1"/>
    <col min="7169" max="7169" width="18.140625" style="39" customWidth="1"/>
    <col min="7170" max="7170" width="9.7109375" style="39" customWidth="1"/>
    <col min="7171" max="7171" width="10.140625" style="39" customWidth="1"/>
    <col min="7172" max="7172" width="17.7109375" style="39" bestFit="1" customWidth="1"/>
    <col min="7173" max="7173" width="10" style="39" customWidth="1"/>
    <col min="7174" max="7416" width="11.42578125" style="39"/>
    <col min="7417" max="7417" width="29.7109375" style="39" customWidth="1"/>
    <col min="7418" max="7418" width="15.140625" style="39" customWidth="1"/>
    <col min="7419" max="7419" width="16.5703125" style="39" customWidth="1"/>
    <col min="7420" max="7420" width="15.140625" style="39" bestFit="1" customWidth="1"/>
    <col min="7421" max="7421" width="8" style="39" bestFit="1" customWidth="1"/>
    <col min="7422" max="7422" width="17.28515625" style="39" customWidth="1"/>
    <col min="7423" max="7423" width="10.28515625" style="39" customWidth="1"/>
    <col min="7424" max="7424" width="8" style="39" bestFit="1" customWidth="1"/>
    <col min="7425" max="7425" width="18.140625" style="39" customWidth="1"/>
    <col min="7426" max="7426" width="9.7109375" style="39" customWidth="1"/>
    <col min="7427" max="7427" width="10.140625" style="39" customWidth="1"/>
    <col min="7428" max="7428" width="17.7109375" style="39" bestFit="1" customWidth="1"/>
    <col min="7429" max="7429" width="10" style="39" customWidth="1"/>
    <col min="7430" max="7672" width="11.42578125" style="39"/>
    <col min="7673" max="7673" width="29.7109375" style="39" customWidth="1"/>
    <col min="7674" max="7674" width="15.140625" style="39" customWidth="1"/>
    <col min="7675" max="7675" width="16.5703125" style="39" customWidth="1"/>
    <col min="7676" max="7676" width="15.140625" style="39" bestFit="1" customWidth="1"/>
    <col min="7677" max="7677" width="8" style="39" bestFit="1" customWidth="1"/>
    <col min="7678" max="7678" width="17.28515625" style="39" customWidth="1"/>
    <col min="7679" max="7679" width="10.28515625" style="39" customWidth="1"/>
    <col min="7680" max="7680" width="8" style="39" bestFit="1" customWidth="1"/>
    <col min="7681" max="7681" width="18.140625" style="39" customWidth="1"/>
    <col min="7682" max="7682" width="9.7109375" style="39" customWidth="1"/>
    <col min="7683" max="7683" width="10.140625" style="39" customWidth="1"/>
    <col min="7684" max="7684" width="17.7109375" style="39" bestFit="1" customWidth="1"/>
    <col min="7685" max="7685" width="10" style="39" customWidth="1"/>
    <col min="7686" max="7928" width="11.42578125" style="39"/>
    <col min="7929" max="7929" width="29.7109375" style="39" customWidth="1"/>
    <col min="7930" max="7930" width="15.140625" style="39" customWidth="1"/>
    <col min="7931" max="7931" width="16.5703125" style="39" customWidth="1"/>
    <col min="7932" max="7932" width="15.140625" style="39" bestFit="1" customWidth="1"/>
    <col min="7933" max="7933" width="8" style="39" bestFit="1" customWidth="1"/>
    <col min="7934" max="7934" width="17.28515625" style="39" customWidth="1"/>
    <col min="7935" max="7935" width="10.28515625" style="39" customWidth="1"/>
    <col min="7936" max="7936" width="8" style="39" bestFit="1" customWidth="1"/>
    <col min="7937" max="7937" width="18.140625" style="39" customWidth="1"/>
    <col min="7938" max="7938" width="9.7109375" style="39" customWidth="1"/>
    <col min="7939" max="7939" width="10.140625" style="39" customWidth="1"/>
    <col min="7940" max="7940" width="17.7109375" style="39" bestFit="1" customWidth="1"/>
    <col min="7941" max="7941" width="10" style="39" customWidth="1"/>
    <col min="7942" max="8184" width="11.42578125" style="39"/>
    <col min="8185" max="8185" width="29.7109375" style="39" customWidth="1"/>
    <col min="8186" max="8186" width="15.140625" style="39" customWidth="1"/>
    <col min="8187" max="8187" width="16.5703125" style="39" customWidth="1"/>
    <col min="8188" max="8188" width="15.140625" style="39" bestFit="1" customWidth="1"/>
    <col min="8189" max="8189" width="8" style="39" bestFit="1" customWidth="1"/>
    <col min="8190" max="8190" width="17.28515625" style="39" customWidth="1"/>
    <col min="8191" max="8191" width="10.28515625" style="39" customWidth="1"/>
    <col min="8192" max="8192" width="8" style="39" bestFit="1" customWidth="1"/>
    <col min="8193" max="8193" width="18.140625" style="39" customWidth="1"/>
    <col min="8194" max="8194" width="9.7109375" style="39" customWidth="1"/>
    <col min="8195" max="8195" width="10.140625" style="39" customWidth="1"/>
    <col min="8196" max="8196" width="17.7109375" style="39" bestFit="1" customWidth="1"/>
    <col min="8197" max="8197" width="10" style="39" customWidth="1"/>
    <col min="8198" max="8440" width="11.42578125" style="39"/>
    <col min="8441" max="8441" width="29.7109375" style="39" customWidth="1"/>
    <col min="8442" max="8442" width="15.140625" style="39" customWidth="1"/>
    <col min="8443" max="8443" width="16.5703125" style="39" customWidth="1"/>
    <col min="8444" max="8444" width="15.140625" style="39" bestFit="1" customWidth="1"/>
    <col min="8445" max="8445" width="8" style="39" bestFit="1" customWidth="1"/>
    <col min="8446" max="8446" width="17.28515625" style="39" customWidth="1"/>
    <col min="8447" max="8447" width="10.28515625" style="39" customWidth="1"/>
    <col min="8448" max="8448" width="8" style="39" bestFit="1" customWidth="1"/>
    <col min="8449" max="8449" width="18.140625" style="39" customWidth="1"/>
    <col min="8450" max="8450" width="9.7109375" style="39" customWidth="1"/>
    <col min="8451" max="8451" width="10.140625" style="39" customWidth="1"/>
    <col min="8452" max="8452" width="17.7109375" style="39" bestFit="1" customWidth="1"/>
    <col min="8453" max="8453" width="10" style="39" customWidth="1"/>
    <col min="8454" max="8696" width="11.42578125" style="39"/>
    <col min="8697" max="8697" width="29.7109375" style="39" customWidth="1"/>
    <col min="8698" max="8698" width="15.140625" style="39" customWidth="1"/>
    <col min="8699" max="8699" width="16.5703125" style="39" customWidth="1"/>
    <col min="8700" max="8700" width="15.140625" style="39" bestFit="1" customWidth="1"/>
    <col min="8701" max="8701" width="8" style="39" bestFit="1" customWidth="1"/>
    <col min="8702" max="8702" width="17.28515625" style="39" customWidth="1"/>
    <col min="8703" max="8703" width="10.28515625" style="39" customWidth="1"/>
    <col min="8704" max="8704" width="8" style="39" bestFit="1" customWidth="1"/>
    <col min="8705" max="8705" width="18.140625" style="39" customWidth="1"/>
    <col min="8706" max="8706" width="9.7109375" style="39" customWidth="1"/>
    <col min="8707" max="8707" width="10.140625" style="39" customWidth="1"/>
    <col min="8708" max="8708" width="17.7109375" style="39" bestFit="1" customWidth="1"/>
    <col min="8709" max="8709" width="10" style="39" customWidth="1"/>
    <col min="8710" max="8952" width="11.42578125" style="39"/>
    <col min="8953" max="8953" width="29.7109375" style="39" customWidth="1"/>
    <col min="8954" max="8954" width="15.140625" style="39" customWidth="1"/>
    <col min="8955" max="8955" width="16.5703125" style="39" customWidth="1"/>
    <col min="8956" max="8956" width="15.140625" style="39" bestFit="1" customWidth="1"/>
    <col min="8957" max="8957" width="8" style="39" bestFit="1" customWidth="1"/>
    <col min="8958" max="8958" width="17.28515625" style="39" customWidth="1"/>
    <col min="8959" max="8959" width="10.28515625" style="39" customWidth="1"/>
    <col min="8960" max="8960" width="8" style="39" bestFit="1" customWidth="1"/>
    <col min="8961" max="8961" width="18.140625" style="39" customWidth="1"/>
    <col min="8962" max="8962" width="9.7109375" style="39" customWidth="1"/>
    <col min="8963" max="8963" width="10.140625" style="39" customWidth="1"/>
    <col min="8964" max="8964" width="17.7109375" style="39" bestFit="1" customWidth="1"/>
    <col min="8965" max="8965" width="10" style="39" customWidth="1"/>
    <col min="8966" max="9208" width="11.42578125" style="39"/>
    <col min="9209" max="9209" width="29.7109375" style="39" customWidth="1"/>
    <col min="9210" max="9210" width="15.140625" style="39" customWidth="1"/>
    <col min="9211" max="9211" width="16.5703125" style="39" customWidth="1"/>
    <col min="9212" max="9212" width="15.140625" style="39" bestFit="1" customWidth="1"/>
    <col min="9213" max="9213" width="8" style="39" bestFit="1" customWidth="1"/>
    <col min="9214" max="9214" width="17.28515625" style="39" customWidth="1"/>
    <col min="9215" max="9215" width="10.28515625" style="39" customWidth="1"/>
    <col min="9216" max="9216" width="8" style="39" bestFit="1" customWidth="1"/>
    <col min="9217" max="9217" width="18.140625" style="39" customWidth="1"/>
    <col min="9218" max="9218" width="9.7109375" style="39" customWidth="1"/>
    <col min="9219" max="9219" width="10.140625" style="39" customWidth="1"/>
    <col min="9220" max="9220" width="17.7109375" style="39" bestFit="1" customWidth="1"/>
    <col min="9221" max="9221" width="10" style="39" customWidth="1"/>
    <col min="9222" max="9464" width="11.42578125" style="39"/>
    <col min="9465" max="9465" width="29.7109375" style="39" customWidth="1"/>
    <col min="9466" max="9466" width="15.140625" style="39" customWidth="1"/>
    <col min="9467" max="9467" width="16.5703125" style="39" customWidth="1"/>
    <col min="9468" max="9468" width="15.140625" style="39" bestFit="1" customWidth="1"/>
    <col min="9469" max="9469" width="8" style="39" bestFit="1" customWidth="1"/>
    <col min="9470" max="9470" width="17.28515625" style="39" customWidth="1"/>
    <col min="9471" max="9471" width="10.28515625" style="39" customWidth="1"/>
    <col min="9472" max="9472" width="8" style="39" bestFit="1" customWidth="1"/>
    <col min="9473" max="9473" width="18.140625" style="39" customWidth="1"/>
    <col min="9474" max="9474" width="9.7109375" style="39" customWidth="1"/>
    <col min="9475" max="9475" width="10.140625" style="39" customWidth="1"/>
    <col min="9476" max="9476" width="17.7109375" style="39" bestFit="1" customWidth="1"/>
    <col min="9477" max="9477" width="10" style="39" customWidth="1"/>
    <col min="9478" max="9720" width="11.42578125" style="39"/>
    <col min="9721" max="9721" width="29.7109375" style="39" customWidth="1"/>
    <col min="9722" max="9722" width="15.140625" style="39" customWidth="1"/>
    <col min="9723" max="9723" width="16.5703125" style="39" customWidth="1"/>
    <col min="9724" max="9724" width="15.140625" style="39" bestFit="1" customWidth="1"/>
    <col min="9725" max="9725" width="8" style="39" bestFit="1" customWidth="1"/>
    <col min="9726" max="9726" width="17.28515625" style="39" customWidth="1"/>
    <col min="9727" max="9727" width="10.28515625" style="39" customWidth="1"/>
    <col min="9728" max="9728" width="8" style="39" bestFit="1" customWidth="1"/>
    <col min="9729" max="9729" width="18.140625" style="39" customWidth="1"/>
    <col min="9730" max="9730" width="9.7109375" style="39" customWidth="1"/>
    <col min="9731" max="9731" width="10.140625" style="39" customWidth="1"/>
    <col min="9732" max="9732" width="17.7109375" style="39" bestFit="1" customWidth="1"/>
    <col min="9733" max="9733" width="10" style="39" customWidth="1"/>
    <col min="9734" max="9976" width="11.42578125" style="39"/>
    <col min="9977" max="9977" width="29.7109375" style="39" customWidth="1"/>
    <col min="9978" max="9978" width="15.140625" style="39" customWidth="1"/>
    <col min="9979" max="9979" width="16.5703125" style="39" customWidth="1"/>
    <col min="9980" max="9980" width="15.140625" style="39" bestFit="1" customWidth="1"/>
    <col min="9981" max="9981" width="8" style="39" bestFit="1" customWidth="1"/>
    <col min="9982" max="9982" width="17.28515625" style="39" customWidth="1"/>
    <col min="9983" max="9983" width="10.28515625" style="39" customWidth="1"/>
    <col min="9984" max="9984" width="8" style="39" bestFit="1" customWidth="1"/>
    <col min="9985" max="9985" width="18.140625" style="39" customWidth="1"/>
    <col min="9986" max="9986" width="9.7109375" style="39" customWidth="1"/>
    <col min="9987" max="9987" width="10.140625" style="39" customWidth="1"/>
    <col min="9988" max="9988" width="17.7109375" style="39" bestFit="1" customWidth="1"/>
    <col min="9989" max="9989" width="10" style="39" customWidth="1"/>
    <col min="9990" max="10232" width="11.42578125" style="39"/>
    <col min="10233" max="10233" width="29.7109375" style="39" customWidth="1"/>
    <col min="10234" max="10234" width="15.140625" style="39" customWidth="1"/>
    <col min="10235" max="10235" width="16.5703125" style="39" customWidth="1"/>
    <col min="10236" max="10236" width="15.140625" style="39" bestFit="1" customWidth="1"/>
    <col min="10237" max="10237" width="8" style="39" bestFit="1" customWidth="1"/>
    <col min="10238" max="10238" width="17.28515625" style="39" customWidth="1"/>
    <col min="10239" max="10239" width="10.28515625" style="39" customWidth="1"/>
    <col min="10240" max="10240" width="8" style="39" bestFit="1" customWidth="1"/>
    <col min="10241" max="10241" width="18.140625" style="39" customWidth="1"/>
    <col min="10242" max="10242" width="9.7109375" style="39" customWidth="1"/>
    <col min="10243" max="10243" width="10.140625" style="39" customWidth="1"/>
    <col min="10244" max="10244" width="17.7109375" style="39" bestFit="1" customWidth="1"/>
    <col min="10245" max="10245" width="10" style="39" customWidth="1"/>
    <col min="10246" max="10488" width="11.42578125" style="39"/>
    <col min="10489" max="10489" width="29.7109375" style="39" customWidth="1"/>
    <col min="10490" max="10490" width="15.140625" style="39" customWidth="1"/>
    <col min="10491" max="10491" width="16.5703125" style="39" customWidth="1"/>
    <col min="10492" max="10492" width="15.140625" style="39" bestFit="1" customWidth="1"/>
    <col min="10493" max="10493" width="8" style="39" bestFit="1" customWidth="1"/>
    <col min="10494" max="10494" width="17.28515625" style="39" customWidth="1"/>
    <col min="10495" max="10495" width="10.28515625" style="39" customWidth="1"/>
    <col min="10496" max="10496" width="8" style="39" bestFit="1" customWidth="1"/>
    <col min="10497" max="10497" width="18.140625" style="39" customWidth="1"/>
    <col min="10498" max="10498" width="9.7109375" style="39" customWidth="1"/>
    <col min="10499" max="10499" width="10.140625" style="39" customWidth="1"/>
    <col min="10500" max="10500" width="17.7109375" style="39" bestFit="1" customWidth="1"/>
    <col min="10501" max="10501" width="10" style="39" customWidth="1"/>
    <col min="10502" max="10744" width="11.42578125" style="39"/>
    <col min="10745" max="10745" width="29.7109375" style="39" customWidth="1"/>
    <col min="10746" max="10746" width="15.140625" style="39" customWidth="1"/>
    <col min="10747" max="10747" width="16.5703125" style="39" customWidth="1"/>
    <col min="10748" max="10748" width="15.140625" style="39" bestFit="1" customWidth="1"/>
    <col min="10749" max="10749" width="8" style="39" bestFit="1" customWidth="1"/>
    <col min="10750" max="10750" width="17.28515625" style="39" customWidth="1"/>
    <col min="10751" max="10751" width="10.28515625" style="39" customWidth="1"/>
    <col min="10752" max="10752" width="8" style="39" bestFit="1" customWidth="1"/>
    <col min="10753" max="10753" width="18.140625" style="39" customWidth="1"/>
    <col min="10754" max="10754" width="9.7109375" style="39" customWidth="1"/>
    <col min="10755" max="10755" width="10.140625" style="39" customWidth="1"/>
    <col min="10756" max="10756" width="17.7109375" style="39" bestFit="1" customWidth="1"/>
    <col min="10757" max="10757" width="10" style="39" customWidth="1"/>
    <col min="10758" max="11000" width="11.42578125" style="39"/>
    <col min="11001" max="11001" width="29.7109375" style="39" customWidth="1"/>
    <col min="11002" max="11002" width="15.140625" style="39" customWidth="1"/>
    <col min="11003" max="11003" width="16.5703125" style="39" customWidth="1"/>
    <col min="11004" max="11004" width="15.140625" style="39" bestFit="1" customWidth="1"/>
    <col min="11005" max="11005" width="8" style="39" bestFit="1" customWidth="1"/>
    <col min="11006" max="11006" width="17.28515625" style="39" customWidth="1"/>
    <col min="11007" max="11007" width="10.28515625" style="39" customWidth="1"/>
    <col min="11008" max="11008" width="8" style="39" bestFit="1" customWidth="1"/>
    <col min="11009" max="11009" width="18.140625" style="39" customWidth="1"/>
    <col min="11010" max="11010" width="9.7109375" style="39" customWidth="1"/>
    <col min="11011" max="11011" width="10.140625" style="39" customWidth="1"/>
    <col min="11012" max="11012" width="17.7109375" style="39" bestFit="1" customWidth="1"/>
    <col min="11013" max="11013" width="10" style="39" customWidth="1"/>
    <col min="11014" max="11256" width="11.42578125" style="39"/>
    <col min="11257" max="11257" width="29.7109375" style="39" customWidth="1"/>
    <col min="11258" max="11258" width="15.140625" style="39" customWidth="1"/>
    <col min="11259" max="11259" width="16.5703125" style="39" customWidth="1"/>
    <col min="11260" max="11260" width="15.140625" style="39" bestFit="1" customWidth="1"/>
    <col min="11261" max="11261" width="8" style="39" bestFit="1" customWidth="1"/>
    <col min="11262" max="11262" width="17.28515625" style="39" customWidth="1"/>
    <col min="11263" max="11263" width="10.28515625" style="39" customWidth="1"/>
    <col min="11264" max="11264" width="8" style="39" bestFit="1" customWidth="1"/>
    <col min="11265" max="11265" width="18.140625" style="39" customWidth="1"/>
    <col min="11266" max="11266" width="9.7109375" style="39" customWidth="1"/>
    <col min="11267" max="11267" width="10.140625" style="39" customWidth="1"/>
    <col min="11268" max="11268" width="17.7109375" style="39" bestFit="1" customWidth="1"/>
    <col min="11269" max="11269" width="10" style="39" customWidth="1"/>
    <col min="11270" max="11512" width="11.42578125" style="39"/>
    <col min="11513" max="11513" width="29.7109375" style="39" customWidth="1"/>
    <col min="11514" max="11514" width="15.140625" style="39" customWidth="1"/>
    <col min="11515" max="11515" width="16.5703125" style="39" customWidth="1"/>
    <col min="11516" max="11516" width="15.140625" style="39" bestFit="1" customWidth="1"/>
    <col min="11517" max="11517" width="8" style="39" bestFit="1" customWidth="1"/>
    <col min="11518" max="11518" width="17.28515625" style="39" customWidth="1"/>
    <col min="11519" max="11519" width="10.28515625" style="39" customWidth="1"/>
    <col min="11520" max="11520" width="8" style="39" bestFit="1" customWidth="1"/>
    <col min="11521" max="11521" width="18.140625" style="39" customWidth="1"/>
    <col min="11522" max="11522" width="9.7109375" style="39" customWidth="1"/>
    <col min="11523" max="11523" width="10.140625" style="39" customWidth="1"/>
    <col min="11524" max="11524" width="17.7109375" style="39" bestFit="1" customWidth="1"/>
    <col min="11525" max="11525" width="10" style="39" customWidth="1"/>
    <col min="11526" max="11768" width="11.42578125" style="39"/>
    <col min="11769" max="11769" width="29.7109375" style="39" customWidth="1"/>
    <col min="11770" max="11770" width="15.140625" style="39" customWidth="1"/>
    <col min="11771" max="11771" width="16.5703125" style="39" customWidth="1"/>
    <col min="11772" max="11772" width="15.140625" style="39" bestFit="1" customWidth="1"/>
    <col min="11773" max="11773" width="8" style="39" bestFit="1" customWidth="1"/>
    <col min="11774" max="11774" width="17.28515625" style="39" customWidth="1"/>
    <col min="11775" max="11775" width="10.28515625" style="39" customWidth="1"/>
    <col min="11776" max="11776" width="8" style="39" bestFit="1" customWidth="1"/>
    <col min="11777" max="11777" width="18.140625" style="39" customWidth="1"/>
    <col min="11778" max="11778" width="9.7109375" style="39" customWidth="1"/>
    <col min="11779" max="11779" width="10.140625" style="39" customWidth="1"/>
    <col min="11780" max="11780" width="17.7109375" style="39" bestFit="1" customWidth="1"/>
    <col min="11781" max="11781" width="10" style="39" customWidth="1"/>
    <col min="11782" max="12024" width="11.42578125" style="39"/>
    <col min="12025" max="12025" width="29.7109375" style="39" customWidth="1"/>
    <col min="12026" max="12026" width="15.140625" style="39" customWidth="1"/>
    <col min="12027" max="12027" width="16.5703125" style="39" customWidth="1"/>
    <col min="12028" max="12028" width="15.140625" style="39" bestFit="1" customWidth="1"/>
    <col min="12029" max="12029" width="8" style="39" bestFit="1" customWidth="1"/>
    <col min="12030" max="12030" width="17.28515625" style="39" customWidth="1"/>
    <col min="12031" max="12031" width="10.28515625" style="39" customWidth="1"/>
    <col min="12032" max="12032" width="8" style="39" bestFit="1" customWidth="1"/>
    <col min="12033" max="12033" width="18.140625" style="39" customWidth="1"/>
    <col min="12034" max="12034" width="9.7109375" style="39" customWidth="1"/>
    <col min="12035" max="12035" width="10.140625" style="39" customWidth="1"/>
    <col min="12036" max="12036" width="17.7109375" style="39" bestFit="1" customWidth="1"/>
    <col min="12037" max="12037" width="10" style="39" customWidth="1"/>
    <col min="12038" max="12280" width="11.42578125" style="39"/>
    <col min="12281" max="12281" width="29.7109375" style="39" customWidth="1"/>
    <col min="12282" max="12282" width="15.140625" style="39" customWidth="1"/>
    <col min="12283" max="12283" width="16.5703125" style="39" customWidth="1"/>
    <col min="12284" max="12284" width="15.140625" style="39" bestFit="1" customWidth="1"/>
    <col min="12285" max="12285" width="8" style="39" bestFit="1" customWidth="1"/>
    <col min="12286" max="12286" width="17.28515625" style="39" customWidth="1"/>
    <col min="12287" max="12287" width="10.28515625" style="39" customWidth="1"/>
    <col min="12288" max="12288" width="8" style="39" bestFit="1" customWidth="1"/>
    <col min="12289" max="12289" width="18.140625" style="39" customWidth="1"/>
    <col min="12290" max="12290" width="9.7109375" style="39" customWidth="1"/>
    <col min="12291" max="12291" width="10.140625" style="39" customWidth="1"/>
    <col min="12292" max="12292" width="17.7109375" style="39" bestFit="1" customWidth="1"/>
    <col min="12293" max="12293" width="10" style="39" customWidth="1"/>
    <col min="12294" max="12536" width="11.42578125" style="39"/>
    <col min="12537" max="12537" width="29.7109375" style="39" customWidth="1"/>
    <col min="12538" max="12538" width="15.140625" style="39" customWidth="1"/>
    <col min="12539" max="12539" width="16.5703125" style="39" customWidth="1"/>
    <col min="12540" max="12540" width="15.140625" style="39" bestFit="1" customWidth="1"/>
    <col min="12541" max="12541" width="8" style="39" bestFit="1" customWidth="1"/>
    <col min="12542" max="12542" width="17.28515625" style="39" customWidth="1"/>
    <col min="12543" max="12543" width="10.28515625" style="39" customWidth="1"/>
    <col min="12544" max="12544" width="8" style="39" bestFit="1" customWidth="1"/>
    <col min="12545" max="12545" width="18.140625" style="39" customWidth="1"/>
    <col min="12546" max="12546" width="9.7109375" style="39" customWidth="1"/>
    <col min="12547" max="12547" width="10.140625" style="39" customWidth="1"/>
    <col min="12548" max="12548" width="17.7109375" style="39" bestFit="1" customWidth="1"/>
    <col min="12549" max="12549" width="10" style="39" customWidth="1"/>
    <col min="12550" max="12792" width="11.42578125" style="39"/>
    <col min="12793" max="12793" width="29.7109375" style="39" customWidth="1"/>
    <col min="12794" max="12794" width="15.140625" style="39" customWidth="1"/>
    <col min="12795" max="12795" width="16.5703125" style="39" customWidth="1"/>
    <col min="12796" max="12796" width="15.140625" style="39" bestFit="1" customWidth="1"/>
    <col min="12797" max="12797" width="8" style="39" bestFit="1" customWidth="1"/>
    <col min="12798" max="12798" width="17.28515625" style="39" customWidth="1"/>
    <col min="12799" max="12799" width="10.28515625" style="39" customWidth="1"/>
    <col min="12800" max="12800" width="8" style="39" bestFit="1" customWidth="1"/>
    <col min="12801" max="12801" width="18.140625" style="39" customWidth="1"/>
    <col min="12802" max="12802" width="9.7109375" style="39" customWidth="1"/>
    <col min="12803" max="12803" width="10.140625" style="39" customWidth="1"/>
    <col min="12804" max="12804" width="17.7109375" style="39" bestFit="1" customWidth="1"/>
    <col min="12805" max="12805" width="10" style="39" customWidth="1"/>
    <col min="12806" max="13048" width="11.42578125" style="39"/>
    <col min="13049" max="13049" width="29.7109375" style="39" customWidth="1"/>
    <col min="13050" max="13050" width="15.140625" style="39" customWidth="1"/>
    <col min="13051" max="13051" width="16.5703125" style="39" customWidth="1"/>
    <col min="13052" max="13052" width="15.140625" style="39" bestFit="1" customWidth="1"/>
    <col min="13053" max="13053" width="8" style="39" bestFit="1" customWidth="1"/>
    <col min="13054" max="13054" width="17.28515625" style="39" customWidth="1"/>
    <col min="13055" max="13055" width="10.28515625" style="39" customWidth="1"/>
    <col min="13056" max="13056" width="8" style="39" bestFit="1" customWidth="1"/>
    <col min="13057" max="13057" width="18.140625" style="39" customWidth="1"/>
    <col min="13058" max="13058" width="9.7109375" style="39" customWidth="1"/>
    <col min="13059" max="13059" width="10.140625" style="39" customWidth="1"/>
    <col min="13060" max="13060" width="17.7109375" style="39" bestFit="1" customWidth="1"/>
    <col min="13061" max="13061" width="10" style="39" customWidth="1"/>
    <col min="13062" max="13304" width="11.42578125" style="39"/>
    <col min="13305" max="13305" width="29.7109375" style="39" customWidth="1"/>
    <col min="13306" max="13306" width="15.140625" style="39" customWidth="1"/>
    <col min="13307" max="13307" width="16.5703125" style="39" customWidth="1"/>
    <col min="13308" max="13308" width="15.140625" style="39" bestFit="1" customWidth="1"/>
    <col min="13309" max="13309" width="8" style="39" bestFit="1" customWidth="1"/>
    <col min="13310" max="13310" width="17.28515625" style="39" customWidth="1"/>
    <col min="13311" max="13311" width="10.28515625" style="39" customWidth="1"/>
    <col min="13312" max="13312" width="8" style="39" bestFit="1" customWidth="1"/>
    <col min="13313" max="13313" width="18.140625" style="39" customWidth="1"/>
    <col min="13314" max="13314" width="9.7109375" style="39" customWidth="1"/>
    <col min="13315" max="13315" width="10.140625" style="39" customWidth="1"/>
    <col min="13316" max="13316" width="17.7109375" style="39" bestFit="1" customWidth="1"/>
    <col min="13317" max="13317" width="10" style="39" customWidth="1"/>
    <col min="13318" max="13560" width="11.42578125" style="39"/>
    <col min="13561" max="13561" width="29.7109375" style="39" customWidth="1"/>
    <col min="13562" max="13562" width="15.140625" style="39" customWidth="1"/>
    <col min="13563" max="13563" width="16.5703125" style="39" customWidth="1"/>
    <col min="13564" max="13564" width="15.140625" style="39" bestFit="1" customWidth="1"/>
    <col min="13565" max="13565" width="8" style="39" bestFit="1" customWidth="1"/>
    <col min="13566" max="13566" width="17.28515625" style="39" customWidth="1"/>
    <col min="13567" max="13567" width="10.28515625" style="39" customWidth="1"/>
    <col min="13568" max="13568" width="8" style="39" bestFit="1" customWidth="1"/>
    <col min="13569" max="13569" width="18.140625" style="39" customWidth="1"/>
    <col min="13570" max="13570" width="9.7109375" style="39" customWidth="1"/>
    <col min="13571" max="13571" width="10.140625" style="39" customWidth="1"/>
    <col min="13572" max="13572" width="17.7109375" style="39" bestFit="1" customWidth="1"/>
    <col min="13573" max="13573" width="10" style="39" customWidth="1"/>
    <col min="13574" max="13816" width="11.42578125" style="39"/>
    <col min="13817" max="13817" width="29.7109375" style="39" customWidth="1"/>
    <col min="13818" max="13818" width="15.140625" style="39" customWidth="1"/>
    <col min="13819" max="13819" width="16.5703125" style="39" customWidth="1"/>
    <col min="13820" max="13820" width="15.140625" style="39" bestFit="1" customWidth="1"/>
    <col min="13821" max="13821" width="8" style="39" bestFit="1" customWidth="1"/>
    <col min="13822" max="13822" width="17.28515625" style="39" customWidth="1"/>
    <col min="13823" max="13823" width="10.28515625" style="39" customWidth="1"/>
    <col min="13824" max="13824" width="8" style="39" bestFit="1" customWidth="1"/>
    <col min="13825" max="13825" width="18.140625" style="39" customWidth="1"/>
    <col min="13826" max="13826" width="9.7109375" style="39" customWidth="1"/>
    <col min="13827" max="13827" width="10.140625" style="39" customWidth="1"/>
    <col min="13828" max="13828" width="17.7109375" style="39" bestFit="1" customWidth="1"/>
    <col min="13829" max="13829" width="10" style="39" customWidth="1"/>
    <col min="13830" max="14072" width="11.42578125" style="39"/>
    <col min="14073" max="14073" width="29.7109375" style="39" customWidth="1"/>
    <col min="14074" max="14074" width="15.140625" style="39" customWidth="1"/>
    <col min="14075" max="14075" width="16.5703125" style="39" customWidth="1"/>
    <col min="14076" max="14076" width="15.140625" style="39" bestFit="1" customWidth="1"/>
    <col min="14077" max="14077" width="8" style="39" bestFit="1" customWidth="1"/>
    <col min="14078" max="14078" width="17.28515625" style="39" customWidth="1"/>
    <col min="14079" max="14079" width="10.28515625" style="39" customWidth="1"/>
    <col min="14080" max="14080" width="8" style="39" bestFit="1" customWidth="1"/>
    <col min="14081" max="14081" width="18.140625" style="39" customWidth="1"/>
    <col min="14082" max="14082" width="9.7109375" style="39" customWidth="1"/>
    <col min="14083" max="14083" width="10.140625" style="39" customWidth="1"/>
    <col min="14084" max="14084" width="17.7109375" style="39" bestFit="1" customWidth="1"/>
    <col min="14085" max="14085" width="10" style="39" customWidth="1"/>
    <col min="14086" max="14328" width="11.42578125" style="39"/>
    <col min="14329" max="14329" width="29.7109375" style="39" customWidth="1"/>
    <col min="14330" max="14330" width="15.140625" style="39" customWidth="1"/>
    <col min="14331" max="14331" width="16.5703125" style="39" customWidth="1"/>
    <col min="14332" max="14332" width="15.140625" style="39" bestFit="1" customWidth="1"/>
    <col min="14333" max="14333" width="8" style="39" bestFit="1" customWidth="1"/>
    <col min="14334" max="14334" width="17.28515625" style="39" customWidth="1"/>
    <col min="14335" max="14335" width="10.28515625" style="39" customWidth="1"/>
    <col min="14336" max="14336" width="8" style="39" bestFit="1" customWidth="1"/>
    <col min="14337" max="14337" width="18.140625" style="39" customWidth="1"/>
    <col min="14338" max="14338" width="9.7109375" style="39" customWidth="1"/>
    <col min="14339" max="14339" width="10.140625" style="39" customWidth="1"/>
    <col min="14340" max="14340" width="17.7109375" style="39" bestFit="1" customWidth="1"/>
    <col min="14341" max="14341" width="10" style="39" customWidth="1"/>
    <col min="14342" max="14584" width="11.42578125" style="39"/>
    <col min="14585" max="14585" width="29.7109375" style="39" customWidth="1"/>
    <col min="14586" max="14586" width="15.140625" style="39" customWidth="1"/>
    <col min="14587" max="14587" width="16.5703125" style="39" customWidth="1"/>
    <col min="14588" max="14588" width="15.140625" style="39" bestFit="1" customWidth="1"/>
    <col min="14589" max="14589" width="8" style="39" bestFit="1" customWidth="1"/>
    <col min="14590" max="14590" width="17.28515625" style="39" customWidth="1"/>
    <col min="14591" max="14591" width="10.28515625" style="39" customWidth="1"/>
    <col min="14592" max="14592" width="8" style="39" bestFit="1" customWidth="1"/>
    <col min="14593" max="14593" width="18.140625" style="39" customWidth="1"/>
    <col min="14594" max="14594" width="9.7109375" style="39" customWidth="1"/>
    <col min="14595" max="14595" width="10.140625" style="39" customWidth="1"/>
    <col min="14596" max="14596" width="17.7109375" style="39" bestFit="1" customWidth="1"/>
    <col min="14597" max="14597" width="10" style="39" customWidth="1"/>
    <col min="14598" max="14840" width="11.42578125" style="39"/>
    <col min="14841" max="14841" width="29.7109375" style="39" customWidth="1"/>
    <col min="14842" max="14842" width="15.140625" style="39" customWidth="1"/>
    <col min="14843" max="14843" width="16.5703125" style="39" customWidth="1"/>
    <col min="14844" max="14844" width="15.140625" style="39" bestFit="1" customWidth="1"/>
    <col min="14845" max="14845" width="8" style="39" bestFit="1" customWidth="1"/>
    <col min="14846" max="14846" width="17.28515625" style="39" customWidth="1"/>
    <col min="14847" max="14847" width="10.28515625" style="39" customWidth="1"/>
    <col min="14848" max="14848" width="8" style="39" bestFit="1" customWidth="1"/>
    <col min="14849" max="14849" width="18.140625" style="39" customWidth="1"/>
    <col min="14850" max="14850" width="9.7109375" style="39" customWidth="1"/>
    <col min="14851" max="14851" width="10.140625" style="39" customWidth="1"/>
    <col min="14852" max="14852" width="17.7109375" style="39" bestFit="1" customWidth="1"/>
    <col min="14853" max="14853" width="10" style="39" customWidth="1"/>
    <col min="14854" max="15096" width="11.42578125" style="39"/>
    <col min="15097" max="15097" width="29.7109375" style="39" customWidth="1"/>
    <col min="15098" max="15098" width="15.140625" style="39" customWidth="1"/>
    <col min="15099" max="15099" width="16.5703125" style="39" customWidth="1"/>
    <col min="15100" max="15100" width="15.140625" style="39" bestFit="1" customWidth="1"/>
    <col min="15101" max="15101" width="8" style="39" bestFit="1" customWidth="1"/>
    <col min="15102" max="15102" width="17.28515625" style="39" customWidth="1"/>
    <col min="15103" max="15103" width="10.28515625" style="39" customWidth="1"/>
    <col min="15104" max="15104" width="8" style="39" bestFit="1" customWidth="1"/>
    <col min="15105" max="15105" width="18.140625" style="39" customWidth="1"/>
    <col min="15106" max="15106" width="9.7109375" style="39" customWidth="1"/>
    <col min="15107" max="15107" width="10.140625" style="39" customWidth="1"/>
    <col min="15108" max="15108" width="17.7109375" style="39" bestFit="1" customWidth="1"/>
    <col min="15109" max="15109" width="10" style="39" customWidth="1"/>
    <col min="15110" max="15352" width="11.42578125" style="39"/>
    <col min="15353" max="15353" width="29.7109375" style="39" customWidth="1"/>
    <col min="15354" max="15354" width="15.140625" style="39" customWidth="1"/>
    <col min="15355" max="15355" width="16.5703125" style="39" customWidth="1"/>
    <col min="15356" max="15356" width="15.140625" style="39" bestFit="1" customWidth="1"/>
    <col min="15357" max="15357" width="8" style="39" bestFit="1" customWidth="1"/>
    <col min="15358" max="15358" width="17.28515625" style="39" customWidth="1"/>
    <col min="15359" max="15359" width="10.28515625" style="39" customWidth="1"/>
    <col min="15360" max="15360" width="8" style="39" bestFit="1" customWidth="1"/>
    <col min="15361" max="15361" width="18.140625" style="39" customWidth="1"/>
    <col min="15362" max="15362" width="9.7109375" style="39" customWidth="1"/>
    <col min="15363" max="15363" width="10.140625" style="39" customWidth="1"/>
    <col min="15364" max="15364" width="17.7109375" style="39" bestFit="1" customWidth="1"/>
    <col min="15365" max="15365" width="10" style="39" customWidth="1"/>
    <col min="15366" max="15608" width="11.42578125" style="39"/>
    <col min="15609" max="15609" width="29.7109375" style="39" customWidth="1"/>
    <col min="15610" max="15610" width="15.140625" style="39" customWidth="1"/>
    <col min="15611" max="15611" width="16.5703125" style="39" customWidth="1"/>
    <col min="15612" max="15612" width="15.140625" style="39" bestFit="1" customWidth="1"/>
    <col min="15613" max="15613" width="8" style="39" bestFit="1" customWidth="1"/>
    <col min="15614" max="15614" width="17.28515625" style="39" customWidth="1"/>
    <col min="15615" max="15615" width="10.28515625" style="39" customWidth="1"/>
    <col min="15616" max="15616" width="8" style="39" bestFit="1" customWidth="1"/>
    <col min="15617" max="15617" width="18.140625" style="39" customWidth="1"/>
    <col min="15618" max="15618" width="9.7109375" style="39" customWidth="1"/>
    <col min="15619" max="15619" width="10.140625" style="39" customWidth="1"/>
    <col min="15620" max="15620" width="17.7109375" style="39" bestFit="1" customWidth="1"/>
    <col min="15621" max="15621" width="10" style="39" customWidth="1"/>
    <col min="15622" max="15864" width="11.42578125" style="39"/>
    <col min="15865" max="15865" width="29.7109375" style="39" customWidth="1"/>
    <col min="15866" max="15866" width="15.140625" style="39" customWidth="1"/>
    <col min="15867" max="15867" width="16.5703125" style="39" customWidth="1"/>
    <col min="15868" max="15868" width="15.140625" style="39" bestFit="1" customWidth="1"/>
    <col min="15869" max="15869" width="8" style="39" bestFit="1" customWidth="1"/>
    <col min="15870" max="15870" width="17.28515625" style="39" customWidth="1"/>
    <col min="15871" max="15871" width="10.28515625" style="39" customWidth="1"/>
    <col min="15872" max="15872" width="8" style="39" bestFit="1" customWidth="1"/>
    <col min="15873" max="15873" width="18.140625" style="39" customWidth="1"/>
    <col min="15874" max="15874" width="9.7109375" style="39" customWidth="1"/>
    <col min="15875" max="15875" width="10.140625" style="39" customWidth="1"/>
    <col min="15876" max="15876" width="17.7109375" style="39" bestFit="1" customWidth="1"/>
    <col min="15877" max="15877" width="10" style="39" customWidth="1"/>
    <col min="15878" max="16120" width="11.42578125" style="39"/>
    <col min="16121" max="16121" width="29.7109375" style="39" customWidth="1"/>
    <col min="16122" max="16122" width="15.140625" style="39" customWidth="1"/>
    <col min="16123" max="16123" width="16.5703125" style="39" customWidth="1"/>
    <col min="16124" max="16124" width="15.140625" style="39" bestFit="1" customWidth="1"/>
    <col min="16125" max="16125" width="8" style="39" bestFit="1" customWidth="1"/>
    <col min="16126" max="16126" width="17.28515625" style="39" customWidth="1"/>
    <col min="16127" max="16127" width="10.28515625" style="39" customWidth="1"/>
    <col min="16128" max="16128" width="8" style="39" bestFit="1" customWidth="1"/>
    <col min="16129" max="16129" width="18.140625" style="39" customWidth="1"/>
    <col min="16130" max="16130" width="9.7109375" style="39" customWidth="1"/>
    <col min="16131" max="16131" width="10.140625" style="39" customWidth="1"/>
    <col min="16132" max="16132" width="17.7109375" style="39" bestFit="1" customWidth="1"/>
    <col min="16133" max="16133" width="10" style="39" customWidth="1"/>
    <col min="16134" max="16384" width="11.42578125" style="39"/>
  </cols>
  <sheetData>
    <row r="2" spans="1:24" ht="50.25" customHeight="1" x14ac:dyDescent="0.2">
      <c r="A2" s="205" t="s">
        <v>45</v>
      </c>
      <c r="B2" s="205"/>
      <c r="C2" s="205"/>
      <c r="D2" s="205"/>
      <c r="E2" s="205"/>
      <c r="F2" s="205"/>
      <c r="G2" s="205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4" spans="1:24" ht="29.25" customHeight="1" x14ac:dyDescent="0.2">
      <c r="A4" s="203" t="str">
        <f>+'Tabla 12 Marco Logico  Proyecto'!A3:J3</f>
        <v>Directriz P 4: Limpieza y lavado de áreas públicas</v>
      </c>
      <c r="B4" s="204"/>
      <c r="C4" s="204"/>
      <c r="D4" s="204"/>
      <c r="E4" s="204"/>
      <c r="F4" s="204"/>
      <c r="G4" s="204"/>
    </row>
    <row r="5" spans="1:24" ht="9" customHeight="1" x14ac:dyDescent="0.2"/>
    <row r="6" spans="1:24" ht="22.5" customHeight="1" x14ac:dyDescent="0.2">
      <c r="A6" s="216" t="s">
        <v>11</v>
      </c>
      <c r="B6" s="216"/>
      <c r="C6" s="217" t="s">
        <v>46</v>
      </c>
      <c r="D6" s="217" t="s">
        <v>125</v>
      </c>
      <c r="E6" s="217" t="s">
        <v>47</v>
      </c>
      <c r="F6" s="218" t="s">
        <v>132</v>
      </c>
      <c r="G6" s="115"/>
      <c r="H6" s="115"/>
      <c r="I6" s="115"/>
      <c r="S6" s="114"/>
      <c r="T6" s="114"/>
    </row>
    <row r="7" spans="1:24" ht="21.75" customHeight="1" x14ac:dyDescent="0.2">
      <c r="A7" s="216"/>
      <c r="B7" s="216"/>
      <c r="C7" s="217"/>
      <c r="D7" s="217"/>
      <c r="E7" s="217"/>
      <c r="F7" s="218"/>
      <c r="G7" s="143"/>
      <c r="H7" s="143"/>
      <c r="I7" s="143"/>
      <c r="S7" s="114"/>
      <c r="T7" s="114"/>
    </row>
    <row r="8" spans="1:24" ht="57.75" customHeight="1" x14ac:dyDescent="0.2">
      <c r="A8" s="206" t="s">
        <v>80</v>
      </c>
      <c r="B8" s="25" t="str">
        <f>+'Tabla 12 Marco Logico  Proyecto'!B7</f>
        <v>Fin 1. Disminuye la contaminación ambiental</v>
      </c>
      <c r="C8" s="43" t="s">
        <v>51</v>
      </c>
      <c r="D8" s="43" t="s">
        <v>23</v>
      </c>
      <c r="E8" s="44">
        <f>+'Ingreso Avance Objetivo 16'!$B$3</f>
        <v>0.22</v>
      </c>
      <c r="F8" s="44">
        <f>+'Ingreso Avance Objetivo 16'!H3</f>
        <v>0</v>
      </c>
      <c r="G8" s="114"/>
      <c r="H8" s="114"/>
      <c r="I8" s="114"/>
      <c r="S8" s="114"/>
      <c r="T8" s="114"/>
    </row>
    <row r="9" spans="1:24" ht="49.5" customHeight="1" x14ac:dyDescent="0.2">
      <c r="A9" s="207"/>
      <c r="B9" s="25" t="str">
        <f>+'Tabla 12 Marco Logico  Proyecto'!B8</f>
        <v>Fin 2. Disminuye la Disposición Final (DF)</v>
      </c>
      <c r="C9" s="43" t="s">
        <v>58</v>
      </c>
      <c r="D9" s="43" t="s">
        <v>59</v>
      </c>
      <c r="E9" s="44">
        <f>+'Ingreso Avance Objetivo 16'!$B$4</f>
        <v>0.22</v>
      </c>
      <c r="F9" s="44">
        <f>+'Ingreso Avance Objetivo 16'!H4</f>
        <v>0</v>
      </c>
      <c r="G9" s="114"/>
      <c r="H9" s="114"/>
      <c r="I9" s="114"/>
      <c r="S9" s="114"/>
      <c r="T9" s="114"/>
    </row>
    <row r="10" spans="1:24" ht="19.5" customHeight="1" x14ac:dyDescent="0.2">
      <c r="A10" s="208"/>
      <c r="B10" s="25"/>
      <c r="C10" s="43"/>
      <c r="D10" s="43"/>
      <c r="E10" s="44"/>
      <c r="F10" s="44"/>
      <c r="G10" s="114"/>
      <c r="H10" s="114"/>
      <c r="I10" s="114"/>
    </row>
    <row r="11" spans="1:24" ht="125.25" customHeight="1" x14ac:dyDescent="0.2">
      <c r="A11" s="47" t="s">
        <v>81</v>
      </c>
      <c r="B11" s="25" t="str">
        <f>+'Tabla 12 Marco Logico  Proyecto'!B10</f>
        <v>Objetivo 16: Desarrollar línea base homologada de áreas de lavado de interés sanitario y normalización de procedimientos para el uso eficiente y ahorro del agua.</v>
      </c>
      <c r="C11" s="43" t="s">
        <v>175</v>
      </c>
      <c r="D11" s="29" t="str">
        <f>+'Tabla 12 Marco Logico  Proyecto'!C10</f>
        <v>Porcentaje de ahorro del agua</v>
      </c>
      <c r="E11" s="44">
        <f>+'Ingreso Avance Objetivo 16'!B5</f>
        <v>1</v>
      </c>
      <c r="F11" s="44">
        <f>+'Ingreso Avance Objetivo 16'!H5</f>
        <v>0</v>
      </c>
      <c r="G11" s="114"/>
      <c r="H11" s="114"/>
      <c r="I11" s="114"/>
    </row>
    <row r="12" spans="1:24" ht="159" customHeight="1" x14ac:dyDescent="0.2">
      <c r="A12" s="36" t="s">
        <v>33</v>
      </c>
      <c r="B12" s="25" t="str">
        <f>+'Tabla 12 Marco Logico  Proyecto'!B11</f>
        <v>Estandarizar las formas y directrices para mejorar la actividad limpieza y lavado de areas públicas</v>
      </c>
      <c r="C12" s="43" t="s">
        <v>176</v>
      </c>
      <c r="D12" s="29" t="str">
        <f>+'Tabla 12 Marco Logico  Proyecto'!C11</f>
        <v xml:space="preserve"> Porcentaje de documento para la gestión de lavado y limpieza de vías</v>
      </c>
      <c r="E12" s="112">
        <f>+'Directriz 4'!C3</f>
        <v>1</v>
      </c>
      <c r="F12" s="44">
        <f>SUM(H16:H19)/'Peso ponderado'!F7</f>
        <v>0</v>
      </c>
      <c r="G12" s="114"/>
      <c r="H12" s="114"/>
      <c r="I12" s="114"/>
    </row>
    <row r="13" spans="1:24" ht="27.75" customHeight="1" x14ac:dyDescent="0.2">
      <c r="A13" s="219" t="s">
        <v>44</v>
      </c>
      <c r="B13" s="213" t="s">
        <v>116</v>
      </c>
      <c r="C13" s="120" t="s">
        <v>109</v>
      </c>
      <c r="D13" s="120" t="s">
        <v>111</v>
      </c>
      <c r="E13" s="120" t="s">
        <v>113</v>
      </c>
      <c r="F13" s="211" t="s">
        <v>114</v>
      </c>
      <c r="G13" s="209" t="s">
        <v>115</v>
      </c>
      <c r="H13" s="114"/>
      <c r="J13" s="115"/>
      <c r="K13" s="115"/>
      <c r="L13" s="115"/>
      <c r="M13" s="115"/>
      <c r="N13" s="115"/>
      <c r="O13" s="115"/>
      <c r="P13" s="115"/>
      <c r="Q13" s="115"/>
      <c r="R13" s="115"/>
      <c r="S13" s="114"/>
      <c r="T13" s="114"/>
      <c r="U13" s="114"/>
      <c r="V13" s="114"/>
      <c r="W13" s="114"/>
      <c r="X13" s="114"/>
    </row>
    <row r="14" spans="1:24" ht="71.25" customHeight="1" x14ac:dyDescent="0.2">
      <c r="A14" s="220"/>
      <c r="B14" s="214"/>
      <c r="C14" s="48" t="s">
        <v>108</v>
      </c>
      <c r="D14" s="48" t="s">
        <v>110</v>
      </c>
      <c r="E14" s="48" t="s">
        <v>112</v>
      </c>
      <c r="F14" s="212"/>
      <c r="G14" s="210"/>
      <c r="H14" s="115"/>
      <c r="J14" s="116"/>
      <c r="K14" s="116"/>
      <c r="L14" s="116"/>
      <c r="M14" s="128"/>
      <c r="N14" s="128"/>
      <c r="O14" s="128"/>
      <c r="P14" s="116"/>
      <c r="Q14" s="116"/>
      <c r="R14" s="116"/>
      <c r="S14" s="114"/>
      <c r="T14" s="114"/>
      <c r="U14" s="114"/>
      <c r="V14" s="114"/>
      <c r="W14" s="114"/>
      <c r="X14" s="114"/>
    </row>
    <row r="15" spans="1:24" ht="56.25" customHeight="1" x14ac:dyDescent="0.2">
      <c r="A15" s="220"/>
      <c r="B15" s="215"/>
      <c r="C15" s="122" t="s">
        <v>102</v>
      </c>
      <c r="D15" s="122" t="s">
        <v>103</v>
      </c>
      <c r="E15" s="122" t="s">
        <v>107</v>
      </c>
      <c r="F15" s="123" t="s">
        <v>106</v>
      </c>
      <c r="G15" s="125" t="s">
        <v>120</v>
      </c>
      <c r="H15" s="147" t="s">
        <v>131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4"/>
      <c r="T15" s="114"/>
      <c r="U15" s="114"/>
      <c r="V15" s="114"/>
      <c r="W15" s="114"/>
      <c r="X15" s="114"/>
    </row>
    <row r="16" spans="1:24" ht="35.25" customHeight="1" x14ac:dyDescent="0.2">
      <c r="A16" s="220"/>
      <c r="B16" s="163" t="str">
        <f>+'Tabla 12 Marco Logico  Proyecto'!B12</f>
        <v>Estudios previos proceso licitación</v>
      </c>
      <c r="C16" s="121">
        <f>+'Ingreso Avance Actividad'!H7</f>
        <v>0</v>
      </c>
      <c r="D16" s="121">
        <f>+'Ingreso Avance Actividad'!E7</f>
        <v>0</v>
      </c>
      <c r="E16" s="121" t="e">
        <f>+'Ingreso Avance Actividad'!K7</f>
        <v>#DIV/0!</v>
      </c>
      <c r="F16" s="124" t="e">
        <f t="shared" ref="F16:G19" si="0">+C16/D16</f>
        <v>#DIV/0!</v>
      </c>
      <c r="G16" s="124" t="e">
        <f>+E16/C16</f>
        <v>#DIV/0!</v>
      </c>
      <c r="H16" s="189">
        <f>+C16*'Peso ponderado'!F9</f>
        <v>0</v>
      </c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38.25" customHeight="1" x14ac:dyDescent="0.2">
      <c r="A17" s="220"/>
      <c r="B17" s="163" t="str">
        <f>+'Tabla 12 Marco Logico  Proyecto'!B13</f>
        <v>Elaboración pliegos licitación</v>
      </c>
      <c r="C17" s="121">
        <f>+'Ingreso Avance Actividad'!H8</f>
        <v>0</v>
      </c>
      <c r="D17" s="121">
        <f>+'Ingreso Avance Actividad'!E8</f>
        <v>0</v>
      </c>
      <c r="E17" s="121" t="e">
        <f>+'Ingreso Avance Actividad'!K8</f>
        <v>#DIV/0!</v>
      </c>
      <c r="F17" s="124" t="e">
        <f t="shared" si="0"/>
        <v>#DIV/0!</v>
      </c>
      <c r="G17" s="124" t="e">
        <f t="shared" si="0"/>
        <v>#DIV/0!</v>
      </c>
      <c r="H17" s="189">
        <f>+C17*'Peso ponderado'!F10</f>
        <v>0</v>
      </c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39.75" customHeight="1" x14ac:dyDescent="0.2">
      <c r="A18" s="220"/>
      <c r="B18" s="163" t="str">
        <f>+'Tabla 12 Marco Logico  Proyecto'!B14</f>
        <v>Publicacion pliegos y adjudicación</v>
      </c>
      <c r="C18" s="121">
        <f>+'Ingreso Avance Actividad'!H9</f>
        <v>0</v>
      </c>
      <c r="D18" s="121">
        <f>+'Ingreso Avance Actividad'!E9</f>
        <v>0</v>
      </c>
      <c r="E18" s="121" t="e">
        <f>+'Ingreso Avance Actividad'!K9</f>
        <v>#DIV/0!</v>
      </c>
      <c r="F18" s="124" t="e">
        <f t="shared" si="0"/>
        <v>#DIV/0!</v>
      </c>
      <c r="G18" s="124" t="e">
        <f t="shared" si="0"/>
        <v>#DIV/0!</v>
      </c>
      <c r="H18" s="189">
        <f>+C18*'Peso ponderado'!F11</f>
        <v>0</v>
      </c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30" customHeight="1" x14ac:dyDescent="0.2">
      <c r="A19" s="220"/>
      <c r="B19" s="163" t="str">
        <f>+'Tabla 12 Marco Logico  Proyecto'!B15</f>
        <v xml:space="preserve">Realizacion del proyecto </v>
      </c>
      <c r="C19" s="121">
        <f>+'Ingreso Avance Actividad'!H10</f>
        <v>0</v>
      </c>
      <c r="D19" s="121">
        <f>+'Ingreso Avance Actividad'!E10</f>
        <v>0</v>
      </c>
      <c r="E19" s="121" t="e">
        <f>+'Ingreso Avance Actividad'!K10</f>
        <v>#DIV/0!</v>
      </c>
      <c r="F19" s="124" t="e">
        <f t="shared" si="0"/>
        <v>#DIV/0!</v>
      </c>
      <c r="G19" s="124" t="e">
        <f t="shared" si="0"/>
        <v>#DIV/0!</v>
      </c>
      <c r="H19" s="189">
        <f>+C19*'Peso ponderado'!F12</f>
        <v>0</v>
      </c>
    </row>
    <row r="20" spans="1:18" ht="28.5" customHeight="1" x14ac:dyDescent="0.2">
      <c r="A20" s="220"/>
      <c r="B20" s="163" t="str">
        <f>+'Tabla 12 Marco Logico  Proyecto'!B16</f>
        <v>Socialización del proyecto</v>
      </c>
      <c r="C20" s="121">
        <f>+'Ingreso Avance Actividad'!H11</f>
        <v>0</v>
      </c>
      <c r="D20" s="121">
        <f>+'Ingreso Avance Actividad'!E11</f>
        <v>0</v>
      </c>
      <c r="E20" s="121" t="e">
        <f>+'Ingreso Avance Actividad'!K11</f>
        <v>#DIV/0!</v>
      </c>
      <c r="F20" s="124" t="e">
        <f t="shared" ref="F20" si="1">+C20/D20</f>
        <v>#DIV/0!</v>
      </c>
      <c r="G20" s="124" t="e">
        <f t="shared" ref="G20" si="2">+D20/E20</f>
        <v>#DIV/0!</v>
      </c>
      <c r="H20" s="189">
        <f>+C20*'Peso ponderado'!F13</f>
        <v>0</v>
      </c>
    </row>
  </sheetData>
  <mergeCells count="12">
    <mergeCell ref="A4:G4"/>
    <mergeCell ref="A2:G2"/>
    <mergeCell ref="A8:A10"/>
    <mergeCell ref="G13:G14"/>
    <mergeCell ref="F13:F14"/>
    <mergeCell ref="B13:B15"/>
    <mergeCell ref="A6:B7"/>
    <mergeCell ref="C6:C7"/>
    <mergeCell ref="D6:D7"/>
    <mergeCell ref="E6:E7"/>
    <mergeCell ref="F6:F7"/>
    <mergeCell ref="A13:A20"/>
  </mergeCells>
  <conditionalFormatting sqref="F16">
    <cfRule type="cellIs" dxfId="38" priority="10" operator="lessThan">
      <formula>0.99</formula>
    </cfRule>
    <cfRule type="cellIs" dxfId="37" priority="11" operator="equal">
      <formula>0.99</formula>
    </cfRule>
    <cfRule type="cellIs" dxfId="36" priority="12" operator="greaterThanOrEqual">
      <formula>1</formula>
    </cfRule>
  </conditionalFormatting>
  <conditionalFormatting sqref="G16">
    <cfRule type="cellIs" dxfId="35" priority="7" operator="greaterThan">
      <formula>1.1</formula>
    </cfRule>
    <cfRule type="cellIs" dxfId="34" priority="8" operator="equal">
      <formula>1.1</formula>
    </cfRule>
    <cfRule type="cellIs" dxfId="33" priority="9" operator="lessThanOrEqual">
      <formula>1</formula>
    </cfRule>
  </conditionalFormatting>
  <conditionalFormatting sqref="F17:F20">
    <cfRule type="cellIs" dxfId="32" priority="4" operator="lessThan">
      <formula>0.99</formula>
    </cfRule>
    <cfRule type="cellIs" dxfId="31" priority="5" operator="equal">
      <formula>0.99</formula>
    </cfRule>
    <cfRule type="cellIs" dxfId="30" priority="6" operator="greaterThanOrEqual">
      <formula>1</formula>
    </cfRule>
  </conditionalFormatting>
  <conditionalFormatting sqref="G17:G20">
    <cfRule type="cellIs" dxfId="29" priority="1" operator="greaterThan">
      <formula>1.1</formula>
    </cfRule>
    <cfRule type="cellIs" dxfId="28" priority="2" operator="equal">
      <formula>1.1</formula>
    </cfRule>
    <cfRule type="cellIs" dxfId="27" priority="3" operator="lessThanOrEqual">
      <formula>1</formula>
    </cfRule>
  </conditionalFormatting>
  <printOptions horizontalCentered="1" verticalCentered="1"/>
  <pageMargins left="0" right="0" top="0" bottom="0" header="0" footer="0"/>
  <pageSetup paperSize="5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09" operator="lessThan" id="{CFC59E28-F262-4C6D-A842-041EC4EBCFF7}">
            <xm:f>'Tablero Semaforos'!$W$8</xm:f>
            <x14:dxf>
              <fill>
                <patternFill>
                  <bgColor rgb="FFFF0000"/>
                </patternFill>
              </fill>
            </x14:dxf>
          </x14:cfRule>
          <x14:cfRule type="cellIs" priority="410" operator="between" id="{FC9BE2BE-D08A-49E5-830A-5C87B29C321D}">
            <xm:f>'Tablero Semaforos'!$W$8</xm:f>
            <xm:f>'Tablero Semaforos'!$X$8</xm:f>
            <x14:dxf>
              <fill>
                <patternFill>
                  <bgColor rgb="FFFFFF00"/>
                </patternFill>
              </fill>
            </x14:dxf>
          </x14:cfRule>
          <x14:cfRule type="cellIs" priority="411" operator="greaterThanOrEqual" id="{F62B5824-FFCC-4DFF-8E71-C4D4CF51F315}">
            <xm:f>'Tablero Semaforos'!$X$8</xm:f>
            <x14:dxf>
              <fill>
                <patternFill>
                  <bgColor rgb="FF92D050"/>
                </patternFill>
              </fill>
            </x14:dxf>
          </x14:cfRule>
          <x14:cfRule type="cellIs" priority="412" operator="lessThan" id="{DD20EB0E-2629-4DD4-B81D-1663F7F4D706}">
            <xm:f>'Tablero Semaforos'!$V$8</xm:f>
            <x14:dxf>
              <fill>
                <patternFill>
                  <bgColor rgb="FFFF0000"/>
                </patternFill>
              </fill>
            </x14:dxf>
          </x14:cfRule>
          <x14:cfRule type="cellIs" priority="413" operator="between" id="{EECFA579-F303-4932-941B-0E4E366B75A3}">
            <xm:f>'Tablero Semaforos'!$V$8</xm:f>
            <xm:f>'Tablero Semaforos'!$W$8</xm:f>
            <x14:dxf>
              <fill>
                <patternFill>
                  <bgColor rgb="FFFFFF00"/>
                </patternFill>
              </fill>
            </x14:dxf>
          </x14:cfRule>
          <x14:cfRule type="cellIs" priority="414" operator="greaterThanOrEqual" id="{1023AC40-2212-46FE-8E60-3199AAA601B8}">
            <xm:f>'Tablero Semaforos'!$W$8</xm:f>
            <x14:dxf>
              <fill>
                <patternFill>
                  <bgColor rgb="FF92D050"/>
                </patternFill>
              </fill>
            </x14:dxf>
          </x14:cfRule>
          <x14:cfRule type="cellIs" priority="415" operator="lessThan" id="{F8621D96-48DF-4174-8D6C-7D1C7B17FEAA}">
            <xm:f>'Tablero Semaforos'!$U$8</xm:f>
            <x14:dxf>
              <fill>
                <patternFill>
                  <bgColor rgb="FFFF0000"/>
                </patternFill>
              </fill>
            </x14:dxf>
          </x14:cfRule>
          <x14:cfRule type="cellIs" priority="416" operator="between" id="{B6A2430C-4DF1-4861-98FC-C202D0DF5310}">
            <xm:f>'Tablero Semaforos'!$U$8</xm:f>
            <xm:f>'Tablero Semaforos'!$V$8</xm:f>
            <x14:dxf>
              <fill>
                <patternFill>
                  <bgColor rgb="FFFFFF00"/>
                </patternFill>
              </fill>
            </x14:dxf>
          </x14:cfRule>
          <x14:cfRule type="cellIs" priority="417" operator="greaterThanOrEqual" id="{C10B5B28-503C-4592-89A9-B8ECFFEAA4BF}">
            <xm:f>'Tablero Semaforos'!$V$8</xm:f>
            <x14:dxf>
              <fill>
                <patternFill>
                  <bgColor rgb="FF92D050"/>
                </patternFill>
              </fill>
            </x14:dxf>
          </x14:cfRule>
          <x14:cfRule type="cellIs" priority="418" operator="lessThan" id="{FE760761-C270-4F2D-A1C5-D02F93B653EF}">
            <xm:f>'Tablero Semaforos'!$S$8</xm:f>
            <x14:dxf>
              <fill>
                <patternFill>
                  <bgColor rgb="FFFF0000"/>
                </patternFill>
              </fill>
            </x14:dxf>
          </x14:cfRule>
          <x14:cfRule type="cellIs" priority="419" operator="between" id="{AF5516DA-B83E-40FD-B01F-6ECDEDE4F124}">
            <xm:f>'Tablero Semaforos'!$S$8</xm:f>
            <xm:f>'Tablero Semaforos'!$T$8</xm:f>
            <x14:dxf>
              <fill>
                <patternFill>
                  <bgColor rgb="FFFFFF00"/>
                </patternFill>
              </fill>
            </x14:dxf>
          </x14:cfRule>
          <x14:cfRule type="cellIs" priority="420" operator="greaterThanOrEqual" id="{B31ABC8F-A3B5-405A-8274-2D41CD5A6CBA}">
            <xm:f>'Tablero Semaforos'!$T$8</xm:f>
            <x14:dxf>
              <fill>
                <patternFill>
                  <bgColor rgb="FF92D050"/>
                </patternFill>
              </fill>
            </x14:dxf>
          </x14:cfRule>
          <xm:sqref>F8:F9</xm:sqref>
        </x14:conditionalFormatting>
        <x14:conditionalFormatting xmlns:xm="http://schemas.microsoft.com/office/excel/2006/main">
          <x14:cfRule type="cellIs" priority="22" operator="lessThanOrEqual" id="{11D58EE9-769C-4022-B82A-3ADC7F84C634}">
            <xm:f>'Tablero Semaforos'!$S$11</xm:f>
            <x14:dxf>
              <fill>
                <patternFill>
                  <bgColor rgb="FFFF0000"/>
                </patternFill>
              </fill>
            </x14:dxf>
          </x14:cfRule>
          <x14:cfRule type="cellIs" priority="23" operator="between" id="{A0DACF3A-B082-432F-B211-99D7737DA627}">
            <xm:f>'Tablero Semaforos'!$S$11</xm:f>
            <xm:f>'Tablero Semaforos'!$T$11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greaterThan" id="{6BA39676-6ADC-421C-BF77-7D44A49079CE}">
            <xm:f>'Tablero Semaforos'!$U$11</xm:f>
            <x14:dxf>
              <fill>
                <patternFill>
                  <bgColor rgb="FF92D050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cellIs" priority="19" operator="lessThanOrEqual" id="{434B3691-75A3-48F2-BE5C-03A5C0466BB8}">
            <xm:f>'Tablero Semaforos'!$S$12</xm:f>
            <x14:dxf>
              <fill>
                <patternFill>
                  <bgColor rgb="FFFF0000"/>
                </patternFill>
              </fill>
            </x14:dxf>
          </x14:cfRule>
          <x14:cfRule type="cellIs" priority="20" operator="between" id="{0286BDB2-96DD-4CD1-AC92-BD121BF80098}">
            <xm:f>'Tablero Semaforos'!$S$12</xm:f>
            <xm:f>'Tablero Semaforos'!$T$12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greaterThan" id="{A9777503-A6B1-4315-83A2-3D2210C94671}">
            <xm:f>'Tablero Semaforos'!$T$12</xm:f>
            <x14:dxf>
              <fill>
                <patternFill>
                  <bgColor rgb="FF92D050"/>
                </patternFill>
              </fill>
            </x14:dxf>
          </x14:cfRule>
          <xm:sqref>F12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AA773-D918-4A4D-AEDD-02747599823A}">
  <sheetPr>
    <tabColor rgb="FFFFC000"/>
  </sheetPr>
  <dimension ref="A1:N15"/>
  <sheetViews>
    <sheetView zoomScale="80" zoomScaleNormal="80" workbookViewId="0">
      <selection activeCell="A11" sqref="A11"/>
    </sheetView>
  </sheetViews>
  <sheetFormatPr baseColWidth="10" defaultRowHeight="15" outlineLevelCol="1" x14ac:dyDescent="0.25"/>
  <cols>
    <col min="1" max="1" width="141" customWidth="1"/>
    <col min="2" max="2" width="13.42578125" customWidth="1"/>
    <col min="3" max="3" width="13" customWidth="1"/>
    <col min="4" max="7" width="11.42578125" customWidth="1" outlineLevel="1"/>
    <col min="8" max="8" width="14.5703125" customWidth="1"/>
    <col min="9" max="12" width="11.42578125" hidden="1" customWidth="1" outlineLevel="1"/>
    <col min="13" max="13" width="11.42578125" collapsed="1"/>
  </cols>
  <sheetData>
    <row r="1" spans="1:14" ht="22.5" customHeight="1" x14ac:dyDescent="0.25">
      <c r="A1" s="221" t="s">
        <v>141</v>
      </c>
      <c r="B1" s="223" t="s">
        <v>122</v>
      </c>
      <c r="C1" s="223" t="s">
        <v>123</v>
      </c>
      <c r="D1" s="224" t="s">
        <v>124</v>
      </c>
      <c r="E1" s="224"/>
      <c r="F1" s="224"/>
      <c r="G1" s="224"/>
      <c r="H1" s="225" t="s">
        <v>138</v>
      </c>
      <c r="I1" s="223" t="s">
        <v>159</v>
      </c>
      <c r="J1" s="223"/>
      <c r="K1" s="223"/>
      <c r="L1" s="223"/>
    </row>
    <row r="2" spans="1:14" ht="23.25" customHeight="1" x14ac:dyDescent="0.25">
      <c r="A2" s="222"/>
      <c r="B2" s="223"/>
      <c r="C2" s="223"/>
      <c r="D2" s="138">
        <v>2019</v>
      </c>
      <c r="E2" s="138">
        <v>2023</v>
      </c>
      <c r="F2" s="138">
        <v>2027</v>
      </c>
      <c r="G2" s="138">
        <v>2030</v>
      </c>
      <c r="H2" s="225"/>
      <c r="I2" s="152">
        <v>2019</v>
      </c>
      <c r="J2" s="152">
        <v>2023</v>
      </c>
      <c r="K2" s="152">
        <v>2027</v>
      </c>
      <c r="L2" s="152">
        <v>2030</v>
      </c>
    </row>
    <row r="3" spans="1:14" ht="33" customHeight="1" x14ac:dyDescent="0.25">
      <c r="A3" s="153" t="s">
        <v>145</v>
      </c>
      <c r="B3" s="139">
        <v>0.22</v>
      </c>
      <c r="C3" s="139">
        <v>0.12</v>
      </c>
      <c r="D3" s="139">
        <v>0.14000000000000001</v>
      </c>
      <c r="E3" s="139">
        <v>0.18</v>
      </c>
      <c r="F3" s="139">
        <v>0.2</v>
      </c>
      <c r="G3" s="139">
        <v>0.22</v>
      </c>
      <c r="H3" s="158"/>
      <c r="I3" s="155"/>
      <c r="J3" s="155"/>
      <c r="K3" s="155"/>
      <c r="L3" s="155"/>
    </row>
    <row r="4" spans="1:14" ht="31.5" customHeight="1" x14ac:dyDescent="0.25">
      <c r="A4" s="153" t="s">
        <v>146</v>
      </c>
      <c r="B4" s="139">
        <v>0.22</v>
      </c>
      <c r="C4" s="139">
        <v>0.12</v>
      </c>
      <c r="D4" s="139">
        <v>0.14000000000000001</v>
      </c>
      <c r="E4" s="139">
        <v>0.18</v>
      </c>
      <c r="F4" s="139">
        <v>0.2</v>
      </c>
      <c r="G4" s="139">
        <v>0.22</v>
      </c>
      <c r="H4" s="159"/>
      <c r="I4" s="155"/>
      <c r="J4" s="155"/>
      <c r="K4" s="155"/>
      <c r="L4" s="155"/>
    </row>
    <row r="5" spans="1:14" ht="36.75" customHeight="1" x14ac:dyDescent="0.25">
      <c r="A5" s="193" t="str">
        <f>+'[1]Objetivos y Metas'!$B$21</f>
        <v>Objetivo 16: Desarrollar línea base homologada de áreas de lavado de interés sanitario y normalización de procedimientos para el uso eficiente y ahorro del agua.</v>
      </c>
      <c r="B5" s="139">
        <f>+'[1]Objetivos y Metas'!C21</f>
        <v>1</v>
      </c>
      <c r="C5" s="139">
        <f>+'[1]Objetivos y Metas'!D21</f>
        <v>0</v>
      </c>
      <c r="D5" s="139">
        <f>+'[1]Objetivos y Metas'!E21</f>
        <v>1</v>
      </c>
      <c r="E5" s="139">
        <f>+'[1]Objetivos y Metas'!F21</f>
        <v>0</v>
      </c>
      <c r="F5" s="139">
        <f>+'[1]Objetivos y Metas'!G21</f>
        <v>0</v>
      </c>
      <c r="G5" s="139">
        <f>+'[1]Objetivos y Metas'!H21</f>
        <v>0</v>
      </c>
      <c r="H5" s="162"/>
      <c r="I5" s="139">
        <v>1</v>
      </c>
      <c r="J5" s="155"/>
      <c r="K5" s="156"/>
      <c r="L5" s="156"/>
      <c r="M5" s="157"/>
      <c r="N5" s="157"/>
    </row>
    <row r="6" spans="1:14" x14ac:dyDescent="0.25">
      <c r="A6" s="194"/>
      <c r="B6" s="137"/>
      <c r="C6" s="137"/>
      <c r="D6" s="137"/>
      <c r="E6" s="137"/>
      <c r="F6" s="137"/>
      <c r="G6" s="137"/>
    </row>
    <row r="7" spans="1:14" x14ac:dyDescent="0.25">
      <c r="A7" s="195"/>
      <c r="B7" s="137"/>
      <c r="C7" s="137"/>
      <c r="D7" s="137"/>
      <c r="E7" s="137"/>
      <c r="F7" s="137"/>
      <c r="G7" s="137"/>
    </row>
    <row r="8" spans="1:14" x14ac:dyDescent="0.25">
      <c r="A8" s="137"/>
      <c r="B8" s="137"/>
      <c r="C8" s="137"/>
      <c r="D8" s="137"/>
      <c r="E8" s="137"/>
      <c r="F8" s="137"/>
      <c r="G8" s="137"/>
    </row>
    <row r="9" spans="1:14" x14ac:dyDescent="0.25">
      <c r="A9" s="137"/>
      <c r="B9" s="137"/>
      <c r="C9" s="137"/>
      <c r="D9" s="137"/>
      <c r="E9" s="137"/>
      <c r="F9" s="137"/>
      <c r="G9" s="137"/>
    </row>
    <row r="10" spans="1:14" x14ac:dyDescent="0.25">
      <c r="A10" s="137"/>
      <c r="B10" s="137"/>
      <c r="C10" s="137"/>
      <c r="D10" s="137"/>
      <c r="E10" s="137"/>
      <c r="F10" s="137"/>
      <c r="G10" s="137"/>
    </row>
    <row r="11" spans="1:14" x14ac:dyDescent="0.25">
      <c r="A11" s="137"/>
      <c r="B11" s="137"/>
      <c r="C11" s="137"/>
      <c r="D11" s="137"/>
      <c r="E11" s="137"/>
      <c r="F11" s="137"/>
      <c r="G11" s="137"/>
    </row>
    <row r="12" spans="1:14" x14ac:dyDescent="0.25">
      <c r="A12" s="137"/>
      <c r="B12" s="137"/>
      <c r="C12" s="137"/>
      <c r="D12" s="137"/>
      <c r="E12" s="137"/>
      <c r="F12" s="137"/>
      <c r="G12" s="137"/>
    </row>
    <row r="13" spans="1:14" x14ac:dyDescent="0.25">
      <c r="A13" s="137"/>
      <c r="B13" s="137"/>
      <c r="C13" s="137"/>
      <c r="D13" s="137"/>
      <c r="E13" s="137"/>
      <c r="F13" s="137"/>
      <c r="G13" s="137"/>
    </row>
    <row r="14" spans="1:14" x14ac:dyDescent="0.25">
      <c r="A14" s="137"/>
      <c r="B14" s="137"/>
      <c r="C14" s="137"/>
      <c r="D14" s="137"/>
      <c r="E14" s="137"/>
      <c r="F14" s="137"/>
      <c r="G14" s="137"/>
    </row>
    <row r="15" spans="1:14" x14ac:dyDescent="0.25">
      <c r="A15" s="137"/>
      <c r="B15" s="137"/>
      <c r="C15" s="137"/>
      <c r="D15" s="137"/>
      <c r="E15" s="137"/>
      <c r="F15" s="137"/>
      <c r="G15" s="137"/>
    </row>
  </sheetData>
  <mergeCells count="6">
    <mergeCell ref="A1:A2"/>
    <mergeCell ref="I1:L1"/>
    <mergeCell ref="B1:B2"/>
    <mergeCell ref="C1:C2"/>
    <mergeCell ref="D1:G1"/>
    <mergeCell ref="H1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7BA18-E96D-4EFC-B06E-C96B10DD8869}">
  <sheetPr>
    <tabColor rgb="FFFFC000"/>
  </sheetPr>
  <dimension ref="A1:BA743"/>
  <sheetViews>
    <sheetView zoomScale="85" zoomScaleNormal="85" workbookViewId="0">
      <selection activeCell="K6" sqref="K6"/>
    </sheetView>
  </sheetViews>
  <sheetFormatPr baseColWidth="10" defaultRowHeight="15" x14ac:dyDescent="0.25"/>
  <cols>
    <col min="1" max="1" width="47.85546875" customWidth="1"/>
    <col min="2" max="2" width="9.28515625" customWidth="1"/>
    <col min="3" max="3" width="8" customWidth="1"/>
    <col min="4" max="4" width="7.7109375" customWidth="1"/>
    <col min="5" max="5" width="7.28515625" customWidth="1"/>
    <col min="6" max="8" width="7.42578125" customWidth="1"/>
    <col min="9" max="10" width="10.140625" customWidth="1"/>
    <col min="11" max="11" width="10.5703125" customWidth="1"/>
    <col min="12" max="12" width="10.7109375" customWidth="1"/>
    <col min="17" max="17" width="10.85546875" customWidth="1"/>
  </cols>
  <sheetData>
    <row r="1" spans="1:53" s="1" customFormat="1" x14ac:dyDescent="0.25"/>
    <row r="2" spans="1:53" s="1" customFormat="1" ht="38.25" customHeight="1" x14ac:dyDescent="0.25">
      <c r="A2" s="227" t="str">
        <f>+'Directriz 4'!A3</f>
        <v>Directriz P 4: Limpieza y lavado de áreas públicas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53" s="5" customFormat="1" ht="25.5" customHeight="1" x14ac:dyDescent="0.25">
      <c r="A3" s="226" t="s">
        <v>0</v>
      </c>
      <c r="B3" s="230" t="s">
        <v>137</v>
      </c>
      <c r="C3" s="231"/>
      <c r="D3" s="231"/>
      <c r="E3" s="231"/>
      <c r="F3" s="231"/>
      <c r="G3" s="231"/>
      <c r="H3" s="231"/>
      <c r="I3" s="231"/>
      <c r="J3" s="231"/>
      <c r="K3" s="232"/>
      <c r="L3" s="226" t="s">
        <v>95</v>
      </c>
      <c r="M3" s="226" t="s">
        <v>104</v>
      </c>
      <c r="N3" s="226" t="s">
        <v>121</v>
      </c>
    </row>
    <row r="4" spans="1:53" s="1" customFormat="1" ht="25.5" customHeight="1" x14ac:dyDescent="0.25">
      <c r="A4" s="226"/>
      <c r="B4" s="226" t="s">
        <v>47</v>
      </c>
      <c r="C4" s="226" t="s">
        <v>18</v>
      </c>
      <c r="D4" s="226"/>
      <c r="E4" s="226"/>
      <c r="F4" s="226" t="s">
        <v>16</v>
      </c>
      <c r="G4" s="226"/>
      <c r="H4" s="229"/>
      <c r="I4" s="226" t="s">
        <v>105</v>
      </c>
      <c r="J4" s="226"/>
      <c r="K4" s="229"/>
      <c r="L4" s="226"/>
      <c r="M4" s="226"/>
      <c r="N4" s="226"/>
    </row>
    <row r="5" spans="1:53" s="1" customFormat="1" ht="35.25" customHeight="1" x14ac:dyDescent="0.25">
      <c r="A5" s="226"/>
      <c r="B5" s="226"/>
      <c r="C5" s="104" t="s">
        <v>99</v>
      </c>
      <c r="D5" s="104" t="s">
        <v>100</v>
      </c>
      <c r="E5" s="104" t="s">
        <v>96</v>
      </c>
      <c r="F5" s="106" t="s">
        <v>97</v>
      </c>
      <c r="G5" s="104" t="s">
        <v>98</v>
      </c>
      <c r="H5" s="104" t="s">
        <v>96</v>
      </c>
      <c r="I5" s="104" t="s">
        <v>97</v>
      </c>
      <c r="J5" s="104" t="s">
        <v>98</v>
      </c>
      <c r="K5" s="104" t="s">
        <v>96</v>
      </c>
      <c r="L5" s="179">
        <f>+Presupuesto!AH5</f>
        <v>1E-8</v>
      </c>
      <c r="M5" s="144">
        <f>+Presupuesto!AF5</f>
        <v>0</v>
      </c>
      <c r="N5" s="144">
        <f>+M5*B6</f>
        <v>0</v>
      </c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90"/>
      <c r="AV5" s="91"/>
      <c r="AW5" s="91"/>
      <c r="AX5" s="91"/>
      <c r="AY5" s="91"/>
      <c r="AZ5" s="91"/>
      <c r="BA5" s="91"/>
    </row>
    <row r="6" spans="1:53" s="1" customFormat="1" ht="27.75" customHeight="1" x14ac:dyDescent="0.25">
      <c r="A6" s="111" t="str">
        <f>+'Peso ponderado'!A8</f>
        <v>Documento con Directrices</v>
      </c>
      <c r="B6" s="119">
        <f>+'Directriz 4'!C3</f>
        <v>1</v>
      </c>
      <c r="C6" s="99">
        <f>SUM(C7:C10)</f>
        <v>11</v>
      </c>
      <c r="D6" s="99">
        <f>SUM(D7:D10)</f>
        <v>0</v>
      </c>
      <c r="E6" s="109">
        <f>+D6/C6</f>
        <v>0</v>
      </c>
      <c r="F6" s="99">
        <f>SUM(F7:F10)</f>
        <v>4</v>
      </c>
      <c r="G6" s="99">
        <f>SUM(G7:G10)</f>
        <v>0</v>
      </c>
      <c r="H6" s="109">
        <f>+G6/F6</f>
        <v>0</v>
      </c>
      <c r="I6" s="180">
        <f>SUM(I7:I10)</f>
        <v>0</v>
      </c>
      <c r="J6" s="180">
        <f>SUM(J7:J10)</f>
        <v>0</v>
      </c>
      <c r="K6" s="109" t="e">
        <f>+J6/I6</f>
        <v>#DIV/0!</v>
      </c>
      <c r="L6" s="178">
        <f>+$L$5/B6</f>
        <v>1E-8</v>
      </c>
      <c r="M6" s="136">
        <v>1</v>
      </c>
      <c r="N6" s="105"/>
      <c r="O6" s="105"/>
      <c r="P6" s="89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89"/>
      <c r="AR6" s="89"/>
      <c r="AS6" s="89"/>
      <c r="AT6" s="89"/>
      <c r="AU6" s="90"/>
      <c r="AV6" s="91"/>
      <c r="AW6" s="91"/>
      <c r="AX6" s="91"/>
      <c r="AY6" s="91"/>
      <c r="AZ6" s="91"/>
      <c r="BA6" s="91"/>
    </row>
    <row r="7" spans="1:53" s="1" customFormat="1" ht="26.1" customHeight="1" x14ac:dyDescent="0.25">
      <c r="A7" s="129" t="str">
        <f>+'Tabla 12 Marco Logico  Proyecto'!B12</f>
        <v>Estudios previos proceso licitación</v>
      </c>
      <c r="B7" s="110"/>
      <c r="C7" s="87">
        <v>1</v>
      </c>
      <c r="D7" s="87"/>
      <c r="E7" s="109">
        <f t="shared" ref="E7:E11" si="0">+D7/C7</f>
        <v>0</v>
      </c>
      <c r="F7" s="87">
        <v>1</v>
      </c>
      <c r="G7" s="87"/>
      <c r="H7" s="109">
        <f t="shared" ref="H7:H11" si="1">+G7/F7</f>
        <v>0</v>
      </c>
      <c r="I7" s="87">
        <f>+$M$5*M7*F7</f>
        <v>0</v>
      </c>
      <c r="J7" s="87"/>
      <c r="K7" s="109" t="e">
        <f t="shared" ref="K7:K9" si="2">+J7/I7</f>
        <v>#DIV/0!</v>
      </c>
      <c r="L7" s="178">
        <f>+$L$6*M7</f>
        <v>5.0000000000000002E-11</v>
      </c>
      <c r="M7" s="118">
        <v>5.0000000000000001E-3</v>
      </c>
      <c r="N7" s="93"/>
      <c r="O7" s="93"/>
      <c r="P7" s="89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6"/>
      <c r="AR7" s="97"/>
      <c r="AS7" s="98"/>
      <c r="AT7" s="93"/>
      <c r="AU7" s="90"/>
      <c r="AV7" s="91"/>
      <c r="AW7" s="91"/>
      <c r="AX7" s="91"/>
      <c r="AY7" s="91"/>
      <c r="AZ7" s="91"/>
      <c r="BA7" s="91"/>
    </row>
    <row r="8" spans="1:53" s="1" customFormat="1" ht="30.75" customHeight="1" x14ac:dyDescent="0.25">
      <c r="A8" s="160" t="str">
        <f>+'Tabla 12 Marco Logico  Proyecto'!B13</f>
        <v>Elaboración pliegos licitación</v>
      </c>
      <c r="B8" s="110"/>
      <c r="C8" s="87">
        <v>2</v>
      </c>
      <c r="D8" s="87"/>
      <c r="E8" s="109">
        <f t="shared" si="0"/>
        <v>0</v>
      </c>
      <c r="F8" s="87">
        <v>1</v>
      </c>
      <c r="G8" s="87"/>
      <c r="H8" s="109">
        <f t="shared" si="1"/>
        <v>0</v>
      </c>
      <c r="I8" s="87">
        <f>+$M$5*M8*F8</f>
        <v>0</v>
      </c>
      <c r="J8" s="87"/>
      <c r="K8" s="109" t="e">
        <f t="shared" si="2"/>
        <v>#DIV/0!</v>
      </c>
      <c r="L8" s="178">
        <f t="shared" ref="L8" si="3">+$L$6*M8</f>
        <v>5.0000000000000002E-11</v>
      </c>
      <c r="M8" s="118">
        <v>5.0000000000000001E-3</v>
      </c>
    </row>
    <row r="9" spans="1:53" s="17" customFormat="1" ht="26.1" customHeight="1" x14ac:dyDescent="0.25">
      <c r="A9" s="160" t="str">
        <f>+'Tabla 12 Marco Logico  Proyecto'!B14</f>
        <v>Publicacion pliegos y adjudicación</v>
      </c>
      <c r="B9" s="21"/>
      <c r="C9" s="88">
        <v>2</v>
      </c>
      <c r="D9" s="88"/>
      <c r="E9" s="109">
        <f t="shared" si="0"/>
        <v>0</v>
      </c>
      <c r="F9" s="88">
        <v>1</v>
      </c>
      <c r="G9" s="88"/>
      <c r="H9" s="109">
        <f t="shared" si="1"/>
        <v>0</v>
      </c>
      <c r="I9" s="87">
        <f>+$M$5*M9*F9</f>
        <v>0</v>
      </c>
      <c r="J9" s="88"/>
      <c r="K9" s="109" t="e">
        <f t="shared" si="2"/>
        <v>#DIV/0!</v>
      </c>
      <c r="L9" s="178">
        <f>+$L$6*M9</f>
        <v>5.0000000000000002E-11</v>
      </c>
      <c r="M9" s="118">
        <v>5.0000000000000001E-3</v>
      </c>
    </row>
    <row r="10" spans="1:53" s="1" customFormat="1" ht="26.1" customHeight="1" x14ac:dyDescent="0.25">
      <c r="A10" s="160" t="str">
        <f>+'Tabla 12 Marco Logico  Proyecto'!B15</f>
        <v xml:space="preserve">Realizacion del proyecto </v>
      </c>
      <c r="B10" s="110"/>
      <c r="C10" s="87">
        <v>6</v>
      </c>
      <c r="D10" s="87"/>
      <c r="E10" s="109">
        <f t="shared" si="0"/>
        <v>0</v>
      </c>
      <c r="F10" s="87">
        <v>1</v>
      </c>
      <c r="G10" s="87"/>
      <c r="H10" s="109">
        <f t="shared" si="1"/>
        <v>0</v>
      </c>
      <c r="I10" s="87">
        <f>+$M$5*M10*F10</f>
        <v>0</v>
      </c>
      <c r="J10" s="87"/>
      <c r="K10" s="109" t="e">
        <f>+J10/I10</f>
        <v>#DIV/0!</v>
      </c>
      <c r="L10" s="178">
        <f>+$L$6*M10</f>
        <v>9.8000000000000001E-9</v>
      </c>
      <c r="M10" s="118">
        <v>0.98</v>
      </c>
    </row>
    <row r="11" spans="1:53" s="1" customFormat="1" ht="29.25" customHeight="1" x14ac:dyDescent="0.25">
      <c r="A11" s="160" t="str">
        <f>+'Tabla 12 Marco Logico  Proyecto'!B16</f>
        <v>Socialización del proyecto</v>
      </c>
      <c r="B11" s="169"/>
      <c r="C11" s="170">
        <v>1</v>
      </c>
      <c r="D11" s="170"/>
      <c r="E11" s="109">
        <f t="shared" si="0"/>
        <v>0</v>
      </c>
      <c r="F11" s="170">
        <v>1</v>
      </c>
      <c r="G11" s="170"/>
      <c r="H11" s="109">
        <f t="shared" si="1"/>
        <v>0</v>
      </c>
      <c r="I11" s="87">
        <f>+$M$5*M11*F11</f>
        <v>0</v>
      </c>
      <c r="J11" s="170"/>
      <c r="K11" s="109" t="e">
        <f>+J11/I11</f>
        <v>#DIV/0!</v>
      </c>
      <c r="L11" s="178">
        <f>+$L$6*M11</f>
        <v>5.0000000000000002E-11</v>
      </c>
      <c r="M11" s="118">
        <v>5.0000000000000001E-3</v>
      </c>
    </row>
    <row r="12" spans="1:53" s="1" customFormat="1" x14ac:dyDescent="0.25">
      <c r="A12" s="108"/>
      <c r="B12" s="108"/>
      <c r="C12" s="107"/>
      <c r="D12" s="107"/>
      <c r="E12" s="107"/>
      <c r="F12" s="107"/>
      <c r="G12" s="107"/>
      <c r="H12" s="107"/>
      <c r="I12" s="107"/>
      <c r="J12" s="107"/>
      <c r="K12" s="107"/>
      <c r="L12" s="90"/>
    </row>
    <row r="13" spans="1:53" s="1" customFormat="1" ht="29.25" customHeight="1" x14ac:dyDescent="0.25">
      <c r="A13" s="108"/>
      <c r="B13" s="108"/>
      <c r="C13" s="107"/>
      <c r="D13" s="107"/>
      <c r="E13" s="107"/>
      <c r="F13" s="107"/>
      <c r="G13" s="107"/>
      <c r="H13" s="107"/>
      <c r="I13" s="107"/>
      <c r="J13" s="107"/>
      <c r="K13" s="107"/>
      <c r="L13" s="90"/>
    </row>
    <row r="14" spans="1:53" s="1" customFormat="1" x14ac:dyDescent="0.25">
      <c r="A14" s="108"/>
      <c r="B14" s="108"/>
      <c r="C14" s="107"/>
      <c r="D14" s="107"/>
      <c r="E14" s="107"/>
      <c r="F14" s="107"/>
      <c r="G14" s="107"/>
      <c r="H14" s="107"/>
      <c r="I14" s="107"/>
      <c r="J14" s="107"/>
      <c r="K14" s="107"/>
      <c r="L14" s="90"/>
    </row>
    <row r="15" spans="1:53" s="1" customFormat="1" x14ac:dyDescent="0.25">
      <c r="A15" s="108"/>
      <c r="B15" s="108"/>
      <c r="C15" s="107"/>
      <c r="D15" s="107"/>
      <c r="E15" s="107"/>
      <c r="F15" s="107"/>
      <c r="G15" s="107"/>
      <c r="H15" s="107"/>
      <c r="I15" s="107"/>
      <c r="J15" s="107"/>
      <c r="K15" s="107"/>
      <c r="L15" s="90"/>
    </row>
    <row r="16" spans="1:53" s="1" customFormat="1" x14ac:dyDescent="0.25">
      <c r="A16" s="108"/>
      <c r="B16" s="108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s="1" customFormat="1" x14ac:dyDescent="0.25">
      <c r="A17" s="108"/>
      <c r="B17" s="108"/>
      <c r="C17" s="107"/>
      <c r="D17" s="107"/>
      <c r="E17" s="107"/>
      <c r="F17" s="107"/>
      <c r="G17" s="107"/>
      <c r="H17" s="107"/>
      <c r="I17" s="107"/>
      <c r="J17" s="107"/>
      <c r="K17" s="107"/>
      <c r="L17" s="90"/>
    </row>
    <row r="18" spans="1:12" s="1" customFormat="1" x14ac:dyDescent="0.25">
      <c r="A18" s="108"/>
      <c r="B18" s="108"/>
      <c r="C18" s="107"/>
      <c r="D18" s="107"/>
      <c r="E18" s="107"/>
      <c r="F18" s="107"/>
      <c r="G18" s="107"/>
      <c r="H18" s="107"/>
      <c r="I18" s="107"/>
      <c r="J18" s="107"/>
      <c r="K18" s="107"/>
      <c r="L18" s="90"/>
    </row>
    <row r="19" spans="1:12" s="1" customFormat="1" ht="29.25" customHeight="1" x14ac:dyDescent="0.25">
      <c r="A19" s="108"/>
      <c r="B19" s="108"/>
      <c r="C19" s="107"/>
      <c r="D19" s="107"/>
      <c r="E19" s="107"/>
      <c r="F19" s="107"/>
      <c r="G19" s="107"/>
      <c r="H19" s="107"/>
      <c r="I19" s="107"/>
      <c r="J19" s="107"/>
      <c r="K19" s="107"/>
      <c r="L19" s="90"/>
    </row>
    <row r="20" spans="1:12" s="1" customFormat="1" x14ac:dyDescent="0.25">
      <c r="A20" s="108"/>
      <c r="B20" s="108"/>
      <c r="C20" s="107"/>
      <c r="D20" s="107"/>
      <c r="E20" s="107"/>
      <c r="F20" s="107"/>
      <c r="G20" s="107"/>
      <c r="H20" s="107"/>
      <c r="I20" s="107"/>
      <c r="J20" s="107"/>
      <c r="K20" s="107"/>
      <c r="L20" s="90"/>
    </row>
    <row r="21" spans="1:12" s="1" customFormat="1" x14ac:dyDescent="0.25">
      <c r="A21" s="108"/>
      <c r="B21" s="108"/>
      <c r="C21" s="107"/>
      <c r="D21" s="107"/>
      <c r="E21" s="107"/>
      <c r="F21" s="107"/>
      <c r="G21" s="107"/>
      <c r="H21" s="107"/>
      <c r="I21" s="107"/>
      <c r="J21" s="107"/>
      <c r="K21" s="107"/>
      <c r="L21" s="90"/>
    </row>
    <row r="22" spans="1:12" s="1" customFormat="1" x14ac:dyDescent="0.25">
      <c r="A22" s="108"/>
      <c r="B22" s="108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1" customFormat="1" x14ac:dyDescent="0.25">
      <c r="A23" s="108"/>
      <c r="B23" s="108"/>
      <c r="C23" s="107"/>
      <c r="D23" s="107"/>
      <c r="E23" s="107"/>
      <c r="F23" s="107"/>
      <c r="G23" s="107"/>
      <c r="H23" s="107"/>
      <c r="I23" s="107"/>
      <c r="J23" s="107"/>
      <c r="K23" s="107"/>
      <c r="L23" s="90"/>
    </row>
    <row r="24" spans="1:12" s="1" customFormat="1" x14ac:dyDescent="0.25">
      <c r="A24" s="108"/>
      <c r="B24" s="108"/>
      <c r="C24" s="107"/>
      <c r="D24" s="107"/>
      <c r="E24" s="107"/>
      <c r="F24" s="107"/>
      <c r="G24" s="107"/>
      <c r="H24" s="107"/>
      <c r="I24" s="107"/>
      <c r="J24" s="107"/>
      <c r="K24" s="107"/>
      <c r="L24" s="90"/>
    </row>
    <row r="25" spans="1:12" s="1" customFormat="1" ht="29.25" customHeight="1" x14ac:dyDescent="0.25">
      <c r="A25" s="108"/>
      <c r="B25" s="108"/>
      <c r="C25" s="107"/>
      <c r="D25" s="107"/>
      <c r="E25" s="107"/>
      <c r="F25" s="107"/>
      <c r="G25" s="107"/>
      <c r="H25" s="107"/>
      <c r="I25" s="107"/>
      <c r="J25" s="107"/>
      <c r="K25" s="107"/>
      <c r="L25" s="90"/>
    </row>
    <row r="26" spans="1:12" s="1" customFormat="1" x14ac:dyDescent="0.25">
      <c r="A26" s="108"/>
      <c r="B26" s="108"/>
      <c r="C26" s="107"/>
      <c r="D26" s="107"/>
      <c r="E26" s="107"/>
      <c r="F26" s="107"/>
      <c r="G26" s="107"/>
      <c r="H26" s="107"/>
      <c r="I26" s="107"/>
      <c r="J26" s="107"/>
      <c r="K26" s="107"/>
      <c r="L26" s="90"/>
    </row>
    <row r="27" spans="1:12" s="1" customFormat="1" x14ac:dyDescent="0.25">
      <c r="A27" s="108"/>
      <c r="B27" s="108"/>
      <c r="C27" s="107"/>
      <c r="D27" s="107"/>
      <c r="E27" s="107"/>
      <c r="F27" s="107"/>
      <c r="G27" s="107"/>
      <c r="H27" s="107"/>
      <c r="I27" s="107"/>
      <c r="J27" s="107"/>
      <c r="K27" s="107"/>
      <c r="L27" s="90"/>
    </row>
    <row r="28" spans="1:12" s="1" customFormat="1" ht="15" customHeight="1" x14ac:dyDescent="0.25">
      <c r="A28" s="108"/>
      <c r="B28" s="108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12" s="1" customFormat="1" x14ac:dyDescent="0.25">
      <c r="A29" s="108"/>
      <c r="B29" s="108"/>
      <c r="C29" s="107"/>
      <c r="D29" s="107"/>
      <c r="E29" s="107"/>
      <c r="F29" s="107"/>
      <c r="G29" s="107"/>
      <c r="H29" s="107"/>
      <c r="I29" s="107"/>
      <c r="J29" s="107"/>
      <c r="K29" s="107"/>
      <c r="L29" s="90"/>
    </row>
    <row r="30" spans="1:12" s="1" customFormat="1" x14ac:dyDescent="0.25">
      <c r="A30" s="108"/>
      <c r="B30" s="108"/>
      <c r="C30" s="107"/>
      <c r="D30" s="107"/>
      <c r="E30" s="107"/>
      <c r="F30" s="107"/>
      <c r="G30" s="107"/>
      <c r="H30" s="107"/>
      <c r="I30" s="107"/>
      <c r="J30" s="107"/>
      <c r="K30" s="107"/>
      <c r="L30" s="90"/>
    </row>
    <row r="31" spans="1:12" s="1" customFormat="1" ht="29.25" customHeight="1" x14ac:dyDescent="0.25">
      <c r="A31" s="108"/>
      <c r="B31" s="108"/>
      <c r="C31" s="107"/>
      <c r="D31" s="107"/>
      <c r="E31" s="107"/>
      <c r="F31" s="107"/>
      <c r="G31" s="107"/>
      <c r="H31" s="107"/>
      <c r="I31" s="107"/>
      <c r="J31" s="107"/>
      <c r="K31" s="107"/>
      <c r="L31" s="90"/>
    </row>
    <row r="32" spans="1:12" s="1" customFormat="1" x14ac:dyDescent="0.25">
      <c r="A32" s="108"/>
      <c r="B32" s="108"/>
      <c r="C32" s="107"/>
      <c r="D32" s="107"/>
      <c r="E32" s="107"/>
      <c r="F32" s="107"/>
      <c r="G32" s="107"/>
      <c r="H32" s="107"/>
      <c r="I32" s="107"/>
      <c r="J32" s="107"/>
      <c r="K32" s="107"/>
      <c r="L32" s="90"/>
    </row>
    <row r="33" spans="1:12" s="1" customFormat="1" x14ac:dyDescent="0.25">
      <c r="A33" s="108"/>
      <c r="B33" s="108"/>
      <c r="C33" s="107"/>
      <c r="D33" s="107"/>
      <c r="E33" s="107"/>
      <c r="F33" s="107"/>
      <c r="G33" s="107"/>
      <c r="H33" s="107"/>
      <c r="I33" s="107"/>
      <c r="J33" s="107"/>
      <c r="K33" s="107"/>
      <c r="L33" s="90"/>
    </row>
    <row r="34" spans="1:12" s="1" customFormat="1" x14ac:dyDescent="0.25">
      <c r="A34" s="108"/>
      <c r="B34" s="108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s="1" customFormat="1" x14ac:dyDescent="0.25">
      <c r="A35" s="108"/>
      <c r="B35" s="108"/>
      <c r="C35" s="107"/>
      <c r="D35" s="107"/>
      <c r="E35" s="107"/>
      <c r="F35" s="107"/>
      <c r="G35" s="107"/>
      <c r="H35" s="107"/>
      <c r="I35" s="107"/>
      <c r="J35" s="107"/>
      <c r="K35" s="107"/>
      <c r="L35" s="90"/>
    </row>
    <row r="36" spans="1:12" s="1" customFormat="1" x14ac:dyDescent="0.25">
      <c r="A36" s="108"/>
      <c r="B36" s="108"/>
      <c r="C36" s="107"/>
      <c r="D36" s="107"/>
      <c r="E36" s="107"/>
      <c r="F36" s="107"/>
      <c r="G36" s="107"/>
      <c r="H36" s="107"/>
      <c r="I36" s="107"/>
      <c r="J36" s="107"/>
      <c r="K36" s="107"/>
      <c r="L36" s="90"/>
    </row>
    <row r="37" spans="1:12" s="1" customFormat="1" ht="29.25" customHeight="1" x14ac:dyDescent="0.25">
      <c r="A37" s="108"/>
      <c r="B37" s="108"/>
      <c r="C37" s="107"/>
      <c r="D37" s="107"/>
      <c r="E37" s="107"/>
      <c r="F37" s="107"/>
      <c r="G37" s="107"/>
      <c r="H37" s="107"/>
      <c r="I37" s="107"/>
      <c r="J37" s="107"/>
      <c r="K37" s="107"/>
      <c r="L37" s="90"/>
    </row>
    <row r="38" spans="1:12" s="1" customFormat="1" x14ac:dyDescent="0.25">
      <c r="A38" s="108"/>
      <c r="B38" s="108"/>
      <c r="C38" s="107"/>
      <c r="D38" s="107"/>
      <c r="E38" s="107"/>
      <c r="F38" s="107"/>
      <c r="G38" s="107"/>
      <c r="H38" s="107"/>
      <c r="I38" s="107"/>
      <c r="J38" s="107"/>
      <c r="K38" s="107"/>
      <c r="L38" s="90"/>
    </row>
    <row r="39" spans="1:12" s="1" customFormat="1" x14ac:dyDescent="0.25">
      <c r="A39" s="108"/>
      <c r="B39" s="108"/>
      <c r="C39" s="107"/>
      <c r="D39" s="107"/>
      <c r="E39" s="107"/>
      <c r="F39" s="107"/>
      <c r="G39" s="107"/>
      <c r="H39" s="107"/>
      <c r="I39" s="107"/>
      <c r="J39" s="107"/>
      <c r="K39" s="107"/>
      <c r="L39" s="90"/>
    </row>
    <row r="40" spans="1:12" s="1" customFormat="1" x14ac:dyDescent="0.25"/>
    <row r="41" spans="1:12" s="1" customFormat="1" x14ac:dyDescent="0.25"/>
    <row r="42" spans="1:12" s="1" customFormat="1" x14ac:dyDescent="0.25"/>
    <row r="43" spans="1:12" s="1" customFormat="1" x14ac:dyDescent="0.25"/>
    <row r="44" spans="1:12" s="1" customFormat="1" x14ac:dyDescent="0.25"/>
    <row r="45" spans="1:12" s="1" customFormat="1" x14ac:dyDescent="0.25"/>
    <row r="46" spans="1:12" s="1" customFormat="1" x14ac:dyDescent="0.25"/>
    <row r="47" spans="1:12" s="1" customFormat="1" x14ac:dyDescent="0.25"/>
    <row r="48" spans="1:1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</sheetData>
  <mergeCells count="10">
    <mergeCell ref="N3:N4"/>
    <mergeCell ref="M3:M4"/>
    <mergeCell ref="A2:M2"/>
    <mergeCell ref="A3:A5"/>
    <mergeCell ref="B4:B5"/>
    <mergeCell ref="I4:K4"/>
    <mergeCell ref="B3:K3"/>
    <mergeCell ref="C4:E4"/>
    <mergeCell ref="F4:H4"/>
    <mergeCell ref="L3:L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4D0BA-4574-4660-98BF-98496F12BBB6}">
  <sheetPr>
    <tabColor rgb="FFFFC000"/>
  </sheetPr>
  <dimension ref="A1:P16"/>
  <sheetViews>
    <sheetView topLeftCell="A8" zoomScale="70" zoomScaleNormal="70" workbookViewId="0">
      <selection activeCell="C11" sqref="C11"/>
    </sheetView>
  </sheetViews>
  <sheetFormatPr baseColWidth="10" defaultRowHeight="15" x14ac:dyDescent="0.25"/>
  <cols>
    <col min="1" max="1" width="5.42578125" customWidth="1"/>
    <col min="2" max="2" width="55.28515625" customWidth="1"/>
    <col min="3" max="3" width="24.5703125" customWidth="1"/>
    <col min="4" max="4" width="29.7109375" customWidth="1"/>
    <col min="5" max="5" width="12.85546875" customWidth="1"/>
    <col min="6" max="6" width="27.140625" customWidth="1"/>
    <col min="7" max="7" width="15.28515625" customWidth="1"/>
    <col min="8" max="8" width="24.140625" customWidth="1"/>
    <col min="9" max="9" width="20.28515625" customWidth="1"/>
    <col min="10" max="10" width="20" customWidth="1"/>
  </cols>
  <sheetData>
    <row r="1" spans="1:16" ht="24" customHeight="1" x14ac:dyDescent="0.25">
      <c r="A1" s="235"/>
      <c r="B1" s="236"/>
      <c r="C1" s="236"/>
      <c r="D1" s="236"/>
      <c r="E1" s="236"/>
      <c r="F1" s="236"/>
      <c r="G1" s="236"/>
      <c r="H1" s="236"/>
      <c r="I1" s="236"/>
      <c r="J1" s="236"/>
    </row>
    <row r="2" spans="1:16" ht="24" customHeight="1" x14ac:dyDescent="0.25">
      <c r="B2" s="22"/>
      <c r="C2" s="22"/>
      <c r="D2" s="22"/>
      <c r="E2" s="22"/>
      <c r="F2" s="22"/>
      <c r="G2" s="22"/>
      <c r="H2" s="22"/>
      <c r="I2" s="22"/>
      <c r="J2" s="22"/>
    </row>
    <row r="3" spans="1:16" ht="24" customHeight="1" x14ac:dyDescent="0.25">
      <c r="A3" s="237" t="str">
        <f>+'Directriz 4'!A3</f>
        <v>Directriz P 4: Limpieza y lavado de áreas públicas</v>
      </c>
      <c r="B3" s="238"/>
      <c r="C3" s="238"/>
      <c r="D3" s="238"/>
      <c r="E3" s="238"/>
      <c r="F3" s="238"/>
      <c r="G3" s="238"/>
      <c r="H3" s="238"/>
      <c r="I3" s="238"/>
      <c r="J3" s="239"/>
    </row>
    <row r="4" spans="1:16" ht="23.25" customHeight="1" x14ac:dyDescent="0.25"/>
    <row r="5" spans="1:16" ht="19.5" customHeight="1" x14ac:dyDescent="0.25">
      <c r="A5" s="216" t="s">
        <v>11</v>
      </c>
      <c r="B5" s="216"/>
      <c r="C5" s="216" t="s">
        <v>12</v>
      </c>
      <c r="D5" s="216"/>
      <c r="E5" s="216"/>
      <c r="F5" s="216"/>
      <c r="G5" s="216"/>
      <c r="H5" s="240" t="s">
        <v>13</v>
      </c>
      <c r="I5" s="240" t="s">
        <v>14</v>
      </c>
      <c r="J5" s="240" t="s">
        <v>15</v>
      </c>
    </row>
    <row r="6" spans="1:16" ht="25.5" customHeight="1" x14ac:dyDescent="0.25">
      <c r="A6" s="216"/>
      <c r="B6" s="216"/>
      <c r="C6" s="23" t="s">
        <v>16</v>
      </c>
      <c r="D6" s="23" t="s">
        <v>17</v>
      </c>
      <c r="E6" s="23" t="s">
        <v>18</v>
      </c>
      <c r="F6" s="23" t="s">
        <v>19</v>
      </c>
      <c r="G6" s="24" t="s">
        <v>20</v>
      </c>
      <c r="H6" s="241"/>
      <c r="I6" s="241"/>
      <c r="J6" s="241"/>
    </row>
    <row r="7" spans="1:16" ht="38.25" customHeight="1" x14ac:dyDescent="0.25">
      <c r="A7" s="206" t="s">
        <v>80</v>
      </c>
      <c r="B7" s="58" t="str">
        <f>+'Ingreso Avance Objetivo 16'!A3</f>
        <v>Fin 1. Disminuye la contaminación ambiental</v>
      </c>
      <c r="C7" s="59" t="s">
        <v>23</v>
      </c>
      <c r="D7" s="26"/>
      <c r="E7" s="26"/>
      <c r="F7" s="26" t="s">
        <v>76</v>
      </c>
      <c r="G7" s="26" t="s">
        <v>77</v>
      </c>
      <c r="H7" s="26" t="s">
        <v>24</v>
      </c>
      <c r="I7" s="26"/>
      <c r="J7" s="26"/>
      <c r="K7" s="27"/>
      <c r="L7" s="27"/>
      <c r="M7" s="27"/>
      <c r="N7" s="27"/>
    </row>
    <row r="8" spans="1:16" ht="43.5" customHeight="1" x14ac:dyDescent="0.25">
      <c r="A8" s="207"/>
      <c r="B8" s="58" t="str">
        <f>+'Ingreso Avance Objetivo 16'!A4</f>
        <v>Fin 2. Disminuye la Disposición Final (DF)</v>
      </c>
      <c r="C8" s="59" t="s">
        <v>26</v>
      </c>
      <c r="D8" s="26"/>
      <c r="E8" s="26"/>
      <c r="F8" s="26" t="s">
        <v>76</v>
      </c>
      <c r="G8" s="26" t="s">
        <v>77</v>
      </c>
      <c r="H8" s="26" t="s">
        <v>27</v>
      </c>
      <c r="I8" s="26"/>
      <c r="J8" s="26"/>
      <c r="K8" s="27"/>
      <c r="L8" s="27"/>
      <c r="M8" s="27"/>
      <c r="N8" s="27"/>
    </row>
    <row r="9" spans="1:16" ht="38.25" customHeight="1" x14ac:dyDescent="0.25">
      <c r="A9" s="208"/>
      <c r="B9" s="58"/>
      <c r="C9" s="59"/>
      <c r="D9" s="26"/>
      <c r="E9" s="26"/>
      <c r="F9" s="26" t="s">
        <v>76</v>
      </c>
      <c r="G9" s="26" t="s">
        <v>77</v>
      </c>
      <c r="H9" s="26" t="s">
        <v>78</v>
      </c>
      <c r="I9" s="26"/>
      <c r="J9" s="26"/>
      <c r="K9" s="27"/>
      <c r="L9" s="27"/>
      <c r="M9" s="27"/>
      <c r="N9" s="27"/>
    </row>
    <row r="10" spans="1:16" ht="144.75" customHeight="1" x14ac:dyDescent="0.25">
      <c r="A10" s="38" t="s">
        <v>81</v>
      </c>
      <c r="B10" s="60" t="str">
        <f>+'Ingreso Avance Objetivo 16'!A5</f>
        <v>Objetivo 16: Desarrollar línea base homologada de áreas de lavado de interés sanitario y normalización de procedimientos para el uso eficiente y ahorro del agua.</v>
      </c>
      <c r="C10" s="29" t="s">
        <v>177</v>
      </c>
      <c r="D10" s="29"/>
      <c r="E10" s="26"/>
      <c r="F10" s="26" t="s">
        <v>76</v>
      </c>
      <c r="G10" s="29" t="s">
        <v>79</v>
      </c>
      <c r="H10" s="26" t="s">
        <v>172</v>
      </c>
      <c r="I10" s="29"/>
      <c r="J10" s="29"/>
      <c r="L10" s="30"/>
      <c r="M10" s="30"/>
      <c r="N10" s="30"/>
      <c r="O10" s="30"/>
      <c r="P10" s="30"/>
    </row>
    <row r="11" spans="1:16" ht="157.5" customHeight="1" x14ac:dyDescent="0.25">
      <c r="A11" s="36" t="s">
        <v>33</v>
      </c>
      <c r="B11" s="61" t="str">
        <f>+'Directriz 4'!B3</f>
        <v>Estandarizar las formas y directrices para mejorar la actividad limpieza y lavado de areas públicas</v>
      </c>
      <c r="C11" s="29" t="s">
        <v>173</v>
      </c>
      <c r="D11" s="29"/>
      <c r="E11" s="26"/>
      <c r="F11" s="26" t="s">
        <v>76</v>
      </c>
      <c r="G11" s="29" t="s">
        <v>79</v>
      </c>
      <c r="H11" s="26" t="s">
        <v>164</v>
      </c>
      <c r="I11" s="29"/>
      <c r="J11" s="29"/>
    </row>
    <row r="12" spans="1:16" ht="43.5" customHeight="1" x14ac:dyDescent="0.25">
      <c r="A12" s="233" t="s">
        <v>44</v>
      </c>
      <c r="B12" s="61" t="str">
        <f>+'Inv. Directriz 4'!B7:C7</f>
        <v>Estudios previos proceso licitación</v>
      </c>
      <c r="C12" s="32" t="s">
        <v>83</v>
      </c>
      <c r="D12" s="32" t="s">
        <v>82</v>
      </c>
      <c r="E12" s="26" t="s">
        <v>119</v>
      </c>
      <c r="F12" s="32" t="s">
        <v>2</v>
      </c>
      <c r="G12" s="29" t="s">
        <v>79</v>
      </c>
      <c r="H12" s="33" t="s">
        <v>118</v>
      </c>
      <c r="I12" s="32"/>
      <c r="J12" s="32"/>
    </row>
    <row r="13" spans="1:16" ht="41.25" customHeight="1" x14ac:dyDescent="0.25">
      <c r="A13" s="234"/>
      <c r="B13" s="61" t="str">
        <f>+'Inv. Directriz 4'!B8:C8</f>
        <v>Elaboración pliegos licitación</v>
      </c>
      <c r="C13" s="32" t="s">
        <v>160</v>
      </c>
      <c r="D13" s="32" t="s">
        <v>147</v>
      </c>
      <c r="E13" s="26" t="s">
        <v>119</v>
      </c>
      <c r="F13" s="32" t="s">
        <v>2</v>
      </c>
      <c r="G13" s="29" t="s">
        <v>79</v>
      </c>
      <c r="H13" s="33" t="s">
        <v>118</v>
      </c>
      <c r="I13" s="32"/>
      <c r="J13" s="34"/>
    </row>
    <row r="14" spans="1:16" ht="44.25" customHeight="1" x14ac:dyDescent="0.25">
      <c r="A14" s="234"/>
      <c r="B14" s="61" t="str">
        <f>+'Inv. Directriz 4'!B9:C9</f>
        <v>Publicacion pliegos y adjudicación</v>
      </c>
      <c r="C14" s="32" t="s">
        <v>148</v>
      </c>
      <c r="D14" s="32" t="s">
        <v>149</v>
      </c>
      <c r="E14" s="26" t="s">
        <v>119</v>
      </c>
      <c r="F14" s="32" t="s">
        <v>2</v>
      </c>
      <c r="G14" s="29" t="s">
        <v>79</v>
      </c>
      <c r="H14" s="33" t="s">
        <v>166</v>
      </c>
      <c r="I14" s="32"/>
      <c r="J14" s="32"/>
    </row>
    <row r="15" spans="1:16" ht="43.5" customHeight="1" x14ac:dyDescent="0.25">
      <c r="A15" s="234"/>
      <c r="B15" s="61" t="str">
        <f>+'Inv. Directriz 4'!B10:C10</f>
        <v xml:space="preserve">Realizacion del proyecto </v>
      </c>
      <c r="C15" s="32" t="s">
        <v>148</v>
      </c>
      <c r="D15" s="32" t="s">
        <v>149</v>
      </c>
      <c r="E15" s="26" t="s">
        <v>119</v>
      </c>
      <c r="F15" s="32" t="s">
        <v>2</v>
      </c>
      <c r="G15" s="29" t="s">
        <v>79</v>
      </c>
      <c r="H15" s="33" t="s">
        <v>165</v>
      </c>
      <c r="I15" s="32"/>
      <c r="J15" s="32"/>
    </row>
    <row r="16" spans="1:16" ht="42.75" customHeight="1" x14ac:dyDescent="0.25">
      <c r="A16" s="234"/>
      <c r="B16" s="61" t="str">
        <f>+'Inv. Directriz 4'!B11:C11</f>
        <v>Socialización del proyecto</v>
      </c>
      <c r="C16" s="32" t="s">
        <v>150</v>
      </c>
      <c r="D16" s="32" t="s">
        <v>101</v>
      </c>
      <c r="E16" s="26" t="s">
        <v>119</v>
      </c>
      <c r="F16" s="32" t="s">
        <v>2</v>
      </c>
      <c r="G16" s="29" t="s">
        <v>79</v>
      </c>
      <c r="H16" s="33" t="s">
        <v>84</v>
      </c>
      <c r="I16" s="32"/>
      <c r="J16" s="32"/>
    </row>
  </sheetData>
  <mergeCells count="9">
    <mergeCell ref="A12:A16"/>
    <mergeCell ref="A7:A9"/>
    <mergeCell ref="A1:J1"/>
    <mergeCell ref="A3:J3"/>
    <mergeCell ref="A5:B6"/>
    <mergeCell ref="C5:G5"/>
    <mergeCell ref="H5:H6"/>
    <mergeCell ref="I5:I6"/>
    <mergeCell ref="J5:J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CAE58-A5C2-4FC8-896A-0B9E2A526862}">
  <dimension ref="A1"/>
  <sheetViews>
    <sheetView workbookViewId="0">
      <selection activeCell="J23" sqref="J23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86C25-AFC0-4051-857B-4637C367C452}">
  <dimension ref="A2:AK19"/>
  <sheetViews>
    <sheetView topLeftCell="A7" zoomScale="70" zoomScaleNormal="70" zoomScaleSheetLayoutView="80" workbookViewId="0">
      <selection activeCell="D10" sqref="D10"/>
    </sheetView>
  </sheetViews>
  <sheetFormatPr baseColWidth="10" defaultRowHeight="12.75" outlineLevelCol="1" x14ac:dyDescent="0.2"/>
  <cols>
    <col min="1" max="1" width="5.28515625" style="39" customWidth="1"/>
    <col min="2" max="2" width="43" style="39" customWidth="1"/>
    <col min="3" max="3" width="15.140625" style="39" customWidth="1"/>
    <col min="4" max="4" width="16.5703125" style="39" customWidth="1"/>
    <col min="5" max="6" width="14.28515625" style="39" customWidth="1"/>
    <col min="7" max="7" width="15.28515625" style="39" customWidth="1"/>
    <col min="8" max="8" width="14.7109375" style="39" customWidth="1"/>
    <col min="9" max="9" width="14.42578125" style="39" customWidth="1"/>
    <col min="10" max="10" width="21.7109375" style="39" customWidth="1"/>
    <col min="11" max="11" width="13.85546875" style="39" customWidth="1"/>
    <col min="12" max="12" width="12.140625" style="39" customWidth="1"/>
    <col min="13" max="13" width="18.7109375" style="39" customWidth="1"/>
    <col min="14" max="14" width="17" style="39" customWidth="1"/>
    <col min="15" max="15" width="12.85546875" style="39" customWidth="1"/>
    <col min="16" max="16" width="18" style="39" customWidth="1"/>
    <col min="17" max="17" width="13.7109375" style="39" customWidth="1"/>
    <col min="18" max="18" width="10" style="39" customWidth="1"/>
    <col min="19" max="20" width="5.7109375" style="39" customWidth="1" outlineLevel="1"/>
    <col min="21" max="21" width="7" style="39" customWidth="1" outlineLevel="1"/>
    <col min="22" max="22" width="5.7109375" style="39" customWidth="1" outlineLevel="1"/>
    <col min="23" max="23" width="6.7109375" style="39" customWidth="1" outlineLevel="1"/>
    <col min="24" max="24" width="5.7109375" style="39" customWidth="1"/>
    <col min="25" max="261" width="11.42578125" style="39"/>
    <col min="262" max="262" width="29.7109375" style="39" customWidth="1"/>
    <col min="263" max="263" width="15.140625" style="39" customWidth="1"/>
    <col min="264" max="264" width="16.5703125" style="39" customWidth="1"/>
    <col min="265" max="265" width="15.140625" style="39" bestFit="1" customWidth="1"/>
    <col min="266" max="266" width="8" style="39" bestFit="1" customWidth="1"/>
    <col min="267" max="267" width="17.28515625" style="39" customWidth="1"/>
    <col min="268" max="268" width="10.28515625" style="39" customWidth="1"/>
    <col min="269" max="269" width="8" style="39" bestFit="1" customWidth="1"/>
    <col min="270" max="270" width="18.140625" style="39" customWidth="1"/>
    <col min="271" max="271" width="9.7109375" style="39" customWidth="1"/>
    <col min="272" max="272" width="10.140625" style="39" customWidth="1"/>
    <col min="273" max="273" width="17.7109375" style="39" bestFit="1" customWidth="1"/>
    <col min="274" max="274" width="10" style="39" customWidth="1"/>
    <col min="275" max="517" width="11.42578125" style="39"/>
    <col min="518" max="518" width="29.7109375" style="39" customWidth="1"/>
    <col min="519" max="519" width="15.140625" style="39" customWidth="1"/>
    <col min="520" max="520" width="16.5703125" style="39" customWidth="1"/>
    <col min="521" max="521" width="15.140625" style="39" bestFit="1" customWidth="1"/>
    <col min="522" max="522" width="8" style="39" bestFit="1" customWidth="1"/>
    <col min="523" max="523" width="17.28515625" style="39" customWidth="1"/>
    <col min="524" max="524" width="10.28515625" style="39" customWidth="1"/>
    <col min="525" max="525" width="8" style="39" bestFit="1" customWidth="1"/>
    <col min="526" max="526" width="18.140625" style="39" customWidth="1"/>
    <col min="527" max="527" width="9.7109375" style="39" customWidth="1"/>
    <col min="528" max="528" width="10.140625" style="39" customWidth="1"/>
    <col min="529" max="529" width="17.7109375" style="39" bestFit="1" customWidth="1"/>
    <col min="530" max="530" width="10" style="39" customWidth="1"/>
    <col min="531" max="773" width="11.42578125" style="39"/>
    <col min="774" max="774" width="29.7109375" style="39" customWidth="1"/>
    <col min="775" max="775" width="15.140625" style="39" customWidth="1"/>
    <col min="776" max="776" width="16.5703125" style="39" customWidth="1"/>
    <col min="777" max="777" width="15.140625" style="39" bestFit="1" customWidth="1"/>
    <col min="778" max="778" width="8" style="39" bestFit="1" customWidth="1"/>
    <col min="779" max="779" width="17.28515625" style="39" customWidth="1"/>
    <col min="780" max="780" width="10.28515625" style="39" customWidth="1"/>
    <col min="781" max="781" width="8" style="39" bestFit="1" customWidth="1"/>
    <col min="782" max="782" width="18.140625" style="39" customWidth="1"/>
    <col min="783" max="783" width="9.7109375" style="39" customWidth="1"/>
    <col min="784" max="784" width="10.140625" style="39" customWidth="1"/>
    <col min="785" max="785" width="17.7109375" style="39" bestFit="1" customWidth="1"/>
    <col min="786" max="786" width="10" style="39" customWidth="1"/>
    <col min="787" max="1029" width="11.42578125" style="39"/>
    <col min="1030" max="1030" width="29.7109375" style="39" customWidth="1"/>
    <col min="1031" max="1031" width="15.140625" style="39" customWidth="1"/>
    <col min="1032" max="1032" width="16.5703125" style="39" customWidth="1"/>
    <col min="1033" max="1033" width="15.140625" style="39" bestFit="1" customWidth="1"/>
    <col min="1034" max="1034" width="8" style="39" bestFit="1" customWidth="1"/>
    <col min="1035" max="1035" width="17.28515625" style="39" customWidth="1"/>
    <col min="1036" max="1036" width="10.28515625" style="39" customWidth="1"/>
    <col min="1037" max="1037" width="8" style="39" bestFit="1" customWidth="1"/>
    <col min="1038" max="1038" width="18.140625" style="39" customWidth="1"/>
    <col min="1039" max="1039" width="9.7109375" style="39" customWidth="1"/>
    <col min="1040" max="1040" width="10.140625" style="39" customWidth="1"/>
    <col min="1041" max="1041" width="17.7109375" style="39" bestFit="1" customWidth="1"/>
    <col min="1042" max="1042" width="10" style="39" customWidth="1"/>
    <col min="1043" max="1285" width="11.42578125" style="39"/>
    <col min="1286" max="1286" width="29.7109375" style="39" customWidth="1"/>
    <col min="1287" max="1287" width="15.140625" style="39" customWidth="1"/>
    <col min="1288" max="1288" width="16.5703125" style="39" customWidth="1"/>
    <col min="1289" max="1289" width="15.140625" style="39" bestFit="1" customWidth="1"/>
    <col min="1290" max="1290" width="8" style="39" bestFit="1" customWidth="1"/>
    <col min="1291" max="1291" width="17.28515625" style="39" customWidth="1"/>
    <col min="1292" max="1292" width="10.28515625" style="39" customWidth="1"/>
    <col min="1293" max="1293" width="8" style="39" bestFit="1" customWidth="1"/>
    <col min="1294" max="1294" width="18.140625" style="39" customWidth="1"/>
    <col min="1295" max="1295" width="9.7109375" style="39" customWidth="1"/>
    <col min="1296" max="1296" width="10.140625" style="39" customWidth="1"/>
    <col min="1297" max="1297" width="17.7109375" style="39" bestFit="1" customWidth="1"/>
    <col min="1298" max="1298" width="10" style="39" customWidth="1"/>
    <col min="1299" max="1541" width="11.42578125" style="39"/>
    <col min="1542" max="1542" width="29.7109375" style="39" customWidth="1"/>
    <col min="1543" max="1543" width="15.140625" style="39" customWidth="1"/>
    <col min="1544" max="1544" width="16.5703125" style="39" customWidth="1"/>
    <col min="1545" max="1545" width="15.140625" style="39" bestFit="1" customWidth="1"/>
    <col min="1546" max="1546" width="8" style="39" bestFit="1" customWidth="1"/>
    <col min="1547" max="1547" width="17.28515625" style="39" customWidth="1"/>
    <col min="1548" max="1548" width="10.28515625" style="39" customWidth="1"/>
    <col min="1549" max="1549" width="8" style="39" bestFit="1" customWidth="1"/>
    <col min="1550" max="1550" width="18.140625" style="39" customWidth="1"/>
    <col min="1551" max="1551" width="9.7109375" style="39" customWidth="1"/>
    <col min="1552" max="1552" width="10.140625" style="39" customWidth="1"/>
    <col min="1553" max="1553" width="17.7109375" style="39" bestFit="1" customWidth="1"/>
    <col min="1554" max="1554" width="10" style="39" customWidth="1"/>
    <col min="1555" max="1797" width="11.42578125" style="39"/>
    <col min="1798" max="1798" width="29.7109375" style="39" customWidth="1"/>
    <col min="1799" max="1799" width="15.140625" style="39" customWidth="1"/>
    <col min="1800" max="1800" width="16.5703125" style="39" customWidth="1"/>
    <col min="1801" max="1801" width="15.140625" style="39" bestFit="1" customWidth="1"/>
    <col min="1802" max="1802" width="8" style="39" bestFit="1" customWidth="1"/>
    <col min="1803" max="1803" width="17.28515625" style="39" customWidth="1"/>
    <col min="1804" max="1804" width="10.28515625" style="39" customWidth="1"/>
    <col min="1805" max="1805" width="8" style="39" bestFit="1" customWidth="1"/>
    <col min="1806" max="1806" width="18.140625" style="39" customWidth="1"/>
    <col min="1807" max="1807" width="9.7109375" style="39" customWidth="1"/>
    <col min="1808" max="1808" width="10.140625" style="39" customWidth="1"/>
    <col min="1809" max="1809" width="17.7109375" style="39" bestFit="1" customWidth="1"/>
    <col min="1810" max="1810" width="10" style="39" customWidth="1"/>
    <col min="1811" max="2053" width="11.42578125" style="39"/>
    <col min="2054" max="2054" width="29.7109375" style="39" customWidth="1"/>
    <col min="2055" max="2055" width="15.140625" style="39" customWidth="1"/>
    <col min="2056" max="2056" width="16.5703125" style="39" customWidth="1"/>
    <col min="2057" max="2057" width="15.140625" style="39" bestFit="1" customWidth="1"/>
    <col min="2058" max="2058" width="8" style="39" bestFit="1" customWidth="1"/>
    <col min="2059" max="2059" width="17.28515625" style="39" customWidth="1"/>
    <col min="2060" max="2060" width="10.28515625" style="39" customWidth="1"/>
    <col min="2061" max="2061" width="8" style="39" bestFit="1" customWidth="1"/>
    <col min="2062" max="2062" width="18.140625" style="39" customWidth="1"/>
    <col min="2063" max="2063" width="9.7109375" style="39" customWidth="1"/>
    <col min="2064" max="2064" width="10.140625" style="39" customWidth="1"/>
    <col min="2065" max="2065" width="17.7109375" style="39" bestFit="1" customWidth="1"/>
    <col min="2066" max="2066" width="10" style="39" customWidth="1"/>
    <col min="2067" max="2309" width="11.42578125" style="39"/>
    <col min="2310" max="2310" width="29.7109375" style="39" customWidth="1"/>
    <col min="2311" max="2311" width="15.140625" style="39" customWidth="1"/>
    <col min="2312" max="2312" width="16.5703125" style="39" customWidth="1"/>
    <col min="2313" max="2313" width="15.140625" style="39" bestFit="1" customWidth="1"/>
    <col min="2314" max="2314" width="8" style="39" bestFit="1" customWidth="1"/>
    <col min="2315" max="2315" width="17.28515625" style="39" customWidth="1"/>
    <col min="2316" max="2316" width="10.28515625" style="39" customWidth="1"/>
    <col min="2317" max="2317" width="8" style="39" bestFit="1" customWidth="1"/>
    <col min="2318" max="2318" width="18.140625" style="39" customWidth="1"/>
    <col min="2319" max="2319" width="9.7109375" style="39" customWidth="1"/>
    <col min="2320" max="2320" width="10.140625" style="39" customWidth="1"/>
    <col min="2321" max="2321" width="17.7109375" style="39" bestFit="1" customWidth="1"/>
    <col min="2322" max="2322" width="10" style="39" customWidth="1"/>
    <col min="2323" max="2565" width="11.42578125" style="39"/>
    <col min="2566" max="2566" width="29.7109375" style="39" customWidth="1"/>
    <col min="2567" max="2567" width="15.140625" style="39" customWidth="1"/>
    <col min="2568" max="2568" width="16.5703125" style="39" customWidth="1"/>
    <col min="2569" max="2569" width="15.140625" style="39" bestFit="1" customWidth="1"/>
    <col min="2570" max="2570" width="8" style="39" bestFit="1" customWidth="1"/>
    <col min="2571" max="2571" width="17.28515625" style="39" customWidth="1"/>
    <col min="2572" max="2572" width="10.28515625" style="39" customWidth="1"/>
    <col min="2573" max="2573" width="8" style="39" bestFit="1" customWidth="1"/>
    <col min="2574" max="2574" width="18.140625" style="39" customWidth="1"/>
    <col min="2575" max="2575" width="9.7109375" style="39" customWidth="1"/>
    <col min="2576" max="2576" width="10.140625" style="39" customWidth="1"/>
    <col min="2577" max="2577" width="17.7109375" style="39" bestFit="1" customWidth="1"/>
    <col min="2578" max="2578" width="10" style="39" customWidth="1"/>
    <col min="2579" max="2821" width="11.42578125" style="39"/>
    <col min="2822" max="2822" width="29.7109375" style="39" customWidth="1"/>
    <col min="2823" max="2823" width="15.140625" style="39" customWidth="1"/>
    <col min="2824" max="2824" width="16.5703125" style="39" customWidth="1"/>
    <col min="2825" max="2825" width="15.140625" style="39" bestFit="1" customWidth="1"/>
    <col min="2826" max="2826" width="8" style="39" bestFit="1" customWidth="1"/>
    <col min="2827" max="2827" width="17.28515625" style="39" customWidth="1"/>
    <col min="2828" max="2828" width="10.28515625" style="39" customWidth="1"/>
    <col min="2829" max="2829" width="8" style="39" bestFit="1" customWidth="1"/>
    <col min="2830" max="2830" width="18.140625" style="39" customWidth="1"/>
    <col min="2831" max="2831" width="9.7109375" style="39" customWidth="1"/>
    <col min="2832" max="2832" width="10.140625" style="39" customWidth="1"/>
    <col min="2833" max="2833" width="17.7109375" style="39" bestFit="1" customWidth="1"/>
    <col min="2834" max="2834" width="10" style="39" customWidth="1"/>
    <col min="2835" max="3077" width="11.42578125" style="39"/>
    <col min="3078" max="3078" width="29.7109375" style="39" customWidth="1"/>
    <col min="3079" max="3079" width="15.140625" style="39" customWidth="1"/>
    <col min="3080" max="3080" width="16.5703125" style="39" customWidth="1"/>
    <col min="3081" max="3081" width="15.140625" style="39" bestFit="1" customWidth="1"/>
    <col min="3082" max="3082" width="8" style="39" bestFit="1" customWidth="1"/>
    <col min="3083" max="3083" width="17.28515625" style="39" customWidth="1"/>
    <col min="3084" max="3084" width="10.28515625" style="39" customWidth="1"/>
    <col min="3085" max="3085" width="8" style="39" bestFit="1" customWidth="1"/>
    <col min="3086" max="3086" width="18.140625" style="39" customWidth="1"/>
    <col min="3087" max="3087" width="9.7109375" style="39" customWidth="1"/>
    <col min="3088" max="3088" width="10.140625" style="39" customWidth="1"/>
    <col min="3089" max="3089" width="17.7109375" style="39" bestFit="1" customWidth="1"/>
    <col min="3090" max="3090" width="10" style="39" customWidth="1"/>
    <col min="3091" max="3333" width="11.42578125" style="39"/>
    <col min="3334" max="3334" width="29.7109375" style="39" customWidth="1"/>
    <col min="3335" max="3335" width="15.140625" style="39" customWidth="1"/>
    <col min="3336" max="3336" width="16.5703125" style="39" customWidth="1"/>
    <col min="3337" max="3337" width="15.140625" style="39" bestFit="1" customWidth="1"/>
    <col min="3338" max="3338" width="8" style="39" bestFit="1" customWidth="1"/>
    <col min="3339" max="3339" width="17.28515625" style="39" customWidth="1"/>
    <col min="3340" max="3340" width="10.28515625" style="39" customWidth="1"/>
    <col min="3341" max="3341" width="8" style="39" bestFit="1" customWidth="1"/>
    <col min="3342" max="3342" width="18.140625" style="39" customWidth="1"/>
    <col min="3343" max="3343" width="9.7109375" style="39" customWidth="1"/>
    <col min="3344" max="3344" width="10.140625" style="39" customWidth="1"/>
    <col min="3345" max="3345" width="17.7109375" style="39" bestFit="1" customWidth="1"/>
    <col min="3346" max="3346" width="10" style="39" customWidth="1"/>
    <col min="3347" max="3589" width="11.42578125" style="39"/>
    <col min="3590" max="3590" width="29.7109375" style="39" customWidth="1"/>
    <col min="3591" max="3591" width="15.140625" style="39" customWidth="1"/>
    <col min="3592" max="3592" width="16.5703125" style="39" customWidth="1"/>
    <col min="3593" max="3593" width="15.140625" style="39" bestFit="1" customWidth="1"/>
    <col min="3594" max="3594" width="8" style="39" bestFit="1" customWidth="1"/>
    <col min="3595" max="3595" width="17.28515625" style="39" customWidth="1"/>
    <col min="3596" max="3596" width="10.28515625" style="39" customWidth="1"/>
    <col min="3597" max="3597" width="8" style="39" bestFit="1" customWidth="1"/>
    <col min="3598" max="3598" width="18.140625" style="39" customWidth="1"/>
    <col min="3599" max="3599" width="9.7109375" style="39" customWidth="1"/>
    <col min="3600" max="3600" width="10.140625" style="39" customWidth="1"/>
    <col min="3601" max="3601" width="17.7109375" style="39" bestFit="1" customWidth="1"/>
    <col min="3602" max="3602" width="10" style="39" customWidth="1"/>
    <col min="3603" max="3845" width="11.42578125" style="39"/>
    <col min="3846" max="3846" width="29.7109375" style="39" customWidth="1"/>
    <col min="3847" max="3847" width="15.140625" style="39" customWidth="1"/>
    <col min="3848" max="3848" width="16.5703125" style="39" customWidth="1"/>
    <col min="3849" max="3849" width="15.140625" style="39" bestFit="1" customWidth="1"/>
    <col min="3850" max="3850" width="8" style="39" bestFit="1" customWidth="1"/>
    <col min="3851" max="3851" width="17.28515625" style="39" customWidth="1"/>
    <col min="3852" max="3852" width="10.28515625" style="39" customWidth="1"/>
    <col min="3853" max="3853" width="8" style="39" bestFit="1" customWidth="1"/>
    <col min="3854" max="3854" width="18.140625" style="39" customWidth="1"/>
    <col min="3855" max="3855" width="9.7109375" style="39" customWidth="1"/>
    <col min="3856" max="3856" width="10.140625" style="39" customWidth="1"/>
    <col min="3857" max="3857" width="17.7109375" style="39" bestFit="1" customWidth="1"/>
    <col min="3858" max="3858" width="10" style="39" customWidth="1"/>
    <col min="3859" max="4101" width="11.42578125" style="39"/>
    <col min="4102" max="4102" width="29.7109375" style="39" customWidth="1"/>
    <col min="4103" max="4103" width="15.140625" style="39" customWidth="1"/>
    <col min="4104" max="4104" width="16.5703125" style="39" customWidth="1"/>
    <col min="4105" max="4105" width="15.140625" style="39" bestFit="1" customWidth="1"/>
    <col min="4106" max="4106" width="8" style="39" bestFit="1" customWidth="1"/>
    <col min="4107" max="4107" width="17.28515625" style="39" customWidth="1"/>
    <col min="4108" max="4108" width="10.28515625" style="39" customWidth="1"/>
    <col min="4109" max="4109" width="8" style="39" bestFit="1" customWidth="1"/>
    <col min="4110" max="4110" width="18.140625" style="39" customWidth="1"/>
    <col min="4111" max="4111" width="9.7109375" style="39" customWidth="1"/>
    <col min="4112" max="4112" width="10.140625" style="39" customWidth="1"/>
    <col min="4113" max="4113" width="17.7109375" style="39" bestFit="1" customWidth="1"/>
    <col min="4114" max="4114" width="10" style="39" customWidth="1"/>
    <col min="4115" max="4357" width="11.42578125" style="39"/>
    <col min="4358" max="4358" width="29.7109375" style="39" customWidth="1"/>
    <col min="4359" max="4359" width="15.140625" style="39" customWidth="1"/>
    <col min="4360" max="4360" width="16.5703125" style="39" customWidth="1"/>
    <col min="4361" max="4361" width="15.140625" style="39" bestFit="1" customWidth="1"/>
    <col min="4362" max="4362" width="8" style="39" bestFit="1" customWidth="1"/>
    <col min="4363" max="4363" width="17.28515625" style="39" customWidth="1"/>
    <col min="4364" max="4364" width="10.28515625" style="39" customWidth="1"/>
    <col min="4365" max="4365" width="8" style="39" bestFit="1" customWidth="1"/>
    <col min="4366" max="4366" width="18.140625" style="39" customWidth="1"/>
    <col min="4367" max="4367" width="9.7109375" style="39" customWidth="1"/>
    <col min="4368" max="4368" width="10.140625" style="39" customWidth="1"/>
    <col min="4369" max="4369" width="17.7109375" style="39" bestFit="1" customWidth="1"/>
    <col min="4370" max="4370" width="10" style="39" customWidth="1"/>
    <col min="4371" max="4613" width="11.42578125" style="39"/>
    <col min="4614" max="4614" width="29.7109375" style="39" customWidth="1"/>
    <col min="4615" max="4615" width="15.140625" style="39" customWidth="1"/>
    <col min="4616" max="4616" width="16.5703125" style="39" customWidth="1"/>
    <col min="4617" max="4617" width="15.140625" style="39" bestFit="1" customWidth="1"/>
    <col min="4618" max="4618" width="8" style="39" bestFit="1" customWidth="1"/>
    <col min="4619" max="4619" width="17.28515625" style="39" customWidth="1"/>
    <col min="4620" max="4620" width="10.28515625" style="39" customWidth="1"/>
    <col min="4621" max="4621" width="8" style="39" bestFit="1" customWidth="1"/>
    <col min="4622" max="4622" width="18.140625" style="39" customWidth="1"/>
    <col min="4623" max="4623" width="9.7109375" style="39" customWidth="1"/>
    <col min="4624" max="4624" width="10.140625" style="39" customWidth="1"/>
    <col min="4625" max="4625" width="17.7109375" style="39" bestFit="1" customWidth="1"/>
    <col min="4626" max="4626" width="10" style="39" customWidth="1"/>
    <col min="4627" max="4869" width="11.42578125" style="39"/>
    <col min="4870" max="4870" width="29.7109375" style="39" customWidth="1"/>
    <col min="4871" max="4871" width="15.140625" style="39" customWidth="1"/>
    <col min="4872" max="4872" width="16.5703125" style="39" customWidth="1"/>
    <col min="4873" max="4873" width="15.140625" style="39" bestFit="1" customWidth="1"/>
    <col min="4874" max="4874" width="8" style="39" bestFit="1" customWidth="1"/>
    <col min="4875" max="4875" width="17.28515625" style="39" customWidth="1"/>
    <col min="4876" max="4876" width="10.28515625" style="39" customWidth="1"/>
    <col min="4877" max="4877" width="8" style="39" bestFit="1" customWidth="1"/>
    <col min="4878" max="4878" width="18.140625" style="39" customWidth="1"/>
    <col min="4879" max="4879" width="9.7109375" style="39" customWidth="1"/>
    <col min="4880" max="4880" width="10.140625" style="39" customWidth="1"/>
    <col min="4881" max="4881" width="17.7109375" style="39" bestFit="1" customWidth="1"/>
    <col min="4882" max="4882" width="10" style="39" customWidth="1"/>
    <col min="4883" max="5125" width="11.42578125" style="39"/>
    <col min="5126" max="5126" width="29.7109375" style="39" customWidth="1"/>
    <col min="5127" max="5127" width="15.140625" style="39" customWidth="1"/>
    <col min="5128" max="5128" width="16.5703125" style="39" customWidth="1"/>
    <col min="5129" max="5129" width="15.140625" style="39" bestFit="1" customWidth="1"/>
    <col min="5130" max="5130" width="8" style="39" bestFit="1" customWidth="1"/>
    <col min="5131" max="5131" width="17.28515625" style="39" customWidth="1"/>
    <col min="5132" max="5132" width="10.28515625" style="39" customWidth="1"/>
    <col min="5133" max="5133" width="8" style="39" bestFit="1" customWidth="1"/>
    <col min="5134" max="5134" width="18.140625" style="39" customWidth="1"/>
    <col min="5135" max="5135" width="9.7109375" style="39" customWidth="1"/>
    <col min="5136" max="5136" width="10.140625" style="39" customWidth="1"/>
    <col min="5137" max="5137" width="17.7109375" style="39" bestFit="1" customWidth="1"/>
    <col min="5138" max="5138" width="10" style="39" customWidth="1"/>
    <col min="5139" max="5381" width="11.42578125" style="39"/>
    <col min="5382" max="5382" width="29.7109375" style="39" customWidth="1"/>
    <col min="5383" max="5383" width="15.140625" style="39" customWidth="1"/>
    <col min="5384" max="5384" width="16.5703125" style="39" customWidth="1"/>
    <col min="5385" max="5385" width="15.140625" style="39" bestFit="1" customWidth="1"/>
    <col min="5386" max="5386" width="8" style="39" bestFit="1" customWidth="1"/>
    <col min="5387" max="5387" width="17.28515625" style="39" customWidth="1"/>
    <col min="5388" max="5388" width="10.28515625" style="39" customWidth="1"/>
    <col min="5389" max="5389" width="8" style="39" bestFit="1" customWidth="1"/>
    <col min="5390" max="5390" width="18.140625" style="39" customWidth="1"/>
    <col min="5391" max="5391" width="9.7109375" style="39" customWidth="1"/>
    <col min="5392" max="5392" width="10.140625" style="39" customWidth="1"/>
    <col min="5393" max="5393" width="17.7109375" style="39" bestFit="1" customWidth="1"/>
    <col min="5394" max="5394" width="10" style="39" customWidth="1"/>
    <col min="5395" max="5637" width="11.42578125" style="39"/>
    <col min="5638" max="5638" width="29.7109375" style="39" customWidth="1"/>
    <col min="5639" max="5639" width="15.140625" style="39" customWidth="1"/>
    <col min="5640" max="5640" width="16.5703125" style="39" customWidth="1"/>
    <col min="5641" max="5641" width="15.140625" style="39" bestFit="1" customWidth="1"/>
    <col min="5642" max="5642" width="8" style="39" bestFit="1" customWidth="1"/>
    <col min="5643" max="5643" width="17.28515625" style="39" customWidth="1"/>
    <col min="5644" max="5644" width="10.28515625" style="39" customWidth="1"/>
    <col min="5645" max="5645" width="8" style="39" bestFit="1" customWidth="1"/>
    <col min="5646" max="5646" width="18.140625" style="39" customWidth="1"/>
    <col min="5647" max="5647" width="9.7109375" style="39" customWidth="1"/>
    <col min="5648" max="5648" width="10.140625" style="39" customWidth="1"/>
    <col min="5649" max="5649" width="17.7109375" style="39" bestFit="1" customWidth="1"/>
    <col min="5650" max="5650" width="10" style="39" customWidth="1"/>
    <col min="5651" max="5893" width="11.42578125" style="39"/>
    <col min="5894" max="5894" width="29.7109375" style="39" customWidth="1"/>
    <col min="5895" max="5895" width="15.140625" style="39" customWidth="1"/>
    <col min="5896" max="5896" width="16.5703125" style="39" customWidth="1"/>
    <col min="5897" max="5897" width="15.140625" style="39" bestFit="1" customWidth="1"/>
    <col min="5898" max="5898" width="8" style="39" bestFit="1" customWidth="1"/>
    <col min="5899" max="5899" width="17.28515625" style="39" customWidth="1"/>
    <col min="5900" max="5900" width="10.28515625" style="39" customWidth="1"/>
    <col min="5901" max="5901" width="8" style="39" bestFit="1" customWidth="1"/>
    <col min="5902" max="5902" width="18.140625" style="39" customWidth="1"/>
    <col min="5903" max="5903" width="9.7109375" style="39" customWidth="1"/>
    <col min="5904" max="5904" width="10.140625" style="39" customWidth="1"/>
    <col min="5905" max="5905" width="17.7109375" style="39" bestFit="1" customWidth="1"/>
    <col min="5906" max="5906" width="10" style="39" customWidth="1"/>
    <col min="5907" max="6149" width="11.42578125" style="39"/>
    <col min="6150" max="6150" width="29.7109375" style="39" customWidth="1"/>
    <col min="6151" max="6151" width="15.140625" style="39" customWidth="1"/>
    <col min="6152" max="6152" width="16.5703125" style="39" customWidth="1"/>
    <col min="6153" max="6153" width="15.140625" style="39" bestFit="1" customWidth="1"/>
    <col min="6154" max="6154" width="8" style="39" bestFit="1" customWidth="1"/>
    <col min="6155" max="6155" width="17.28515625" style="39" customWidth="1"/>
    <col min="6156" max="6156" width="10.28515625" style="39" customWidth="1"/>
    <col min="6157" max="6157" width="8" style="39" bestFit="1" customWidth="1"/>
    <col min="6158" max="6158" width="18.140625" style="39" customWidth="1"/>
    <col min="6159" max="6159" width="9.7109375" style="39" customWidth="1"/>
    <col min="6160" max="6160" width="10.140625" style="39" customWidth="1"/>
    <col min="6161" max="6161" width="17.7109375" style="39" bestFit="1" customWidth="1"/>
    <col min="6162" max="6162" width="10" style="39" customWidth="1"/>
    <col min="6163" max="6405" width="11.42578125" style="39"/>
    <col min="6406" max="6406" width="29.7109375" style="39" customWidth="1"/>
    <col min="6407" max="6407" width="15.140625" style="39" customWidth="1"/>
    <col min="6408" max="6408" width="16.5703125" style="39" customWidth="1"/>
    <col min="6409" max="6409" width="15.140625" style="39" bestFit="1" customWidth="1"/>
    <col min="6410" max="6410" width="8" style="39" bestFit="1" customWidth="1"/>
    <col min="6411" max="6411" width="17.28515625" style="39" customWidth="1"/>
    <col min="6412" max="6412" width="10.28515625" style="39" customWidth="1"/>
    <col min="6413" max="6413" width="8" style="39" bestFit="1" customWidth="1"/>
    <col min="6414" max="6414" width="18.140625" style="39" customWidth="1"/>
    <col min="6415" max="6415" width="9.7109375" style="39" customWidth="1"/>
    <col min="6416" max="6416" width="10.140625" style="39" customWidth="1"/>
    <col min="6417" max="6417" width="17.7109375" style="39" bestFit="1" customWidth="1"/>
    <col min="6418" max="6418" width="10" style="39" customWidth="1"/>
    <col min="6419" max="6661" width="11.42578125" style="39"/>
    <col min="6662" max="6662" width="29.7109375" style="39" customWidth="1"/>
    <col min="6663" max="6663" width="15.140625" style="39" customWidth="1"/>
    <col min="6664" max="6664" width="16.5703125" style="39" customWidth="1"/>
    <col min="6665" max="6665" width="15.140625" style="39" bestFit="1" customWidth="1"/>
    <col min="6666" max="6666" width="8" style="39" bestFit="1" customWidth="1"/>
    <col min="6667" max="6667" width="17.28515625" style="39" customWidth="1"/>
    <col min="6668" max="6668" width="10.28515625" style="39" customWidth="1"/>
    <col min="6669" max="6669" width="8" style="39" bestFit="1" customWidth="1"/>
    <col min="6670" max="6670" width="18.140625" style="39" customWidth="1"/>
    <col min="6671" max="6671" width="9.7109375" style="39" customWidth="1"/>
    <col min="6672" max="6672" width="10.140625" style="39" customWidth="1"/>
    <col min="6673" max="6673" width="17.7109375" style="39" bestFit="1" customWidth="1"/>
    <col min="6674" max="6674" width="10" style="39" customWidth="1"/>
    <col min="6675" max="6917" width="11.42578125" style="39"/>
    <col min="6918" max="6918" width="29.7109375" style="39" customWidth="1"/>
    <col min="6919" max="6919" width="15.140625" style="39" customWidth="1"/>
    <col min="6920" max="6920" width="16.5703125" style="39" customWidth="1"/>
    <col min="6921" max="6921" width="15.140625" style="39" bestFit="1" customWidth="1"/>
    <col min="6922" max="6922" width="8" style="39" bestFit="1" customWidth="1"/>
    <col min="6923" max="6923" width="17.28515625" style="39" customWidth="1"/>
    <col min="6924" max="6924" width="10.28515625" style="39" customWidth="1"/>
    <col min="6925" max="6925" width="8" style="39" bestFit="1" customWidth="1"/>
    <col min="6926" max="6926" width="18.140625" style="39" customWidth="1"/>
    <col min="6927" max="6927" width="9.7109375" style="39" customWidth="1"/>
    <col min="6928" max="6928" width="10.140625" style="39" customWidth="1"/>
    <col min="6929" max="6929" width="17.7109375" style="39" bestFit="1" customWidth="1"/>
    <col min="6930" max="6930" width="10" style="39" customWidth="1"/>
    <col min="6931" max="7173" width="11.42578125" style="39"/>
    <col min="7174" max="7174" width="29.7109375" style="39" customWidth="1"/>
    <col min="7175" max="7175" width="15.140625" style="39" customWidth="1"/>
    <col min="7176" max="7176" width="16.5703125" style="39" customWidth="1"/>
    <col min="7177" max="7177" width="15.140625" style="39" bestFit="1" customWidth="1"/>
    <col min="7178" max="7178" width="8" style="39" bestFit="1" customWidth="1"/>
    <col min="7179" max="7179" width="17.28515625" style="39" customWidth="1"/>
    <col min="7180" max="7180" width="10.28515625" style="39" customWidth="1"/>
    <col min="7181" max="7181" width="8" style="39" bestFit="1" customWidth="1"/>
    <col min="7182" max="7182" width="18.140625" style="39" customWidth="1"/>
    <col min="7183" max="7183" width="9.7109375" style="39" customWidth="1"/>
    <col min="7184" max="7184" width="10.140625" style="39" customWidth="1"/>
    <col min="7185" max="7185" width="17.7109375" style="39" bestFit="1" customWidth="1"/>
    <col min="7186" max="7186" width="10" style="39" customWidth="1"/>
    <col min="7187" max="7429" width="11.42578125" style="39"/>
    <col min="7430" max="7430" width="29.7109375" style="39" customWidth="1"/>
    <col min="7431" max="7431" width="15.140625" style="39" customWidth="1"/>
    <col min="7432" max="7432" width="16.5703125" style="39" customWidth="1"/>
    <col min="7433" max="7433" width="15.140625" style="39" bestFit="1" customWidth="1"/>
    <col min="7434" max="7434" width="8" style="39" bestFit="1" customWidth="1"/>
    <col min="7435" max="7435" width="17.28515625" style="39" customWidth="1"/>
    <col min="7436" max="7436" width="10.28515625" style="39" customWidth="1"/>
    <col min="7437" max="7437" width="8" style="39" bestFit="1" customWidth="1"/>
    <col min="7438" max="7438" width="18.140625" style="39" customWidth="1"/>
    <col min="7439" max="7439" width="9.7109375" style="39" customWidth="1"/>
    <col min="7440" max="7440" width="10.140625" style="39" customWidth="1"/>
    <col min="7441" max="7441" width="17.7109375" style="39" bestFit="1" customWidth="1"/>
    <col min="7442" max="7442" width="10" style="39" customWidth="1"/>
    <col min="7443" max="7685" width="11.42578125" style="39"/>
    <col min="7686" max="7686" width="29.7109375" style="39" customWidth="1"/>
    <col min="7687" max="7687" width="15.140625" style="39" customWidth="1"/>
    <col min="7688" max="7688" width="16.5703125" style="39" customWidth="1"/>
    <col min="7689" max="7689" width="15.140625" style="39" bestFit="1" customWidth="1"/>
    <col min="7690" max="7690" width="8" style="39" bestFit="1" customWidth="1"/>
    <col min="7691" max="7691" width="17.28515625" style="39" customWidth="1"/>
    <col min="7692" max="7692" width="10.28515625" style="39" customWidth="1"/>
    <col min="7693" max="7693" width="8" style="39" bestFit="1" customWidth="1"/>
    <col min="7694" max="7694" width="18.140625" style="39" customWidth="1"/>
    <col min="7695" max="7695" width="9.7109375" style="39" customWidth="1"/>
    <col min="7696" max="7696" width="10.140625" style="39" customWidth="1"/>
    <col min="7697" max="7697" width="17.7109375" style="39" bestFit="1" customWidth="1"/>
    <col min="7698" max="7698" width="10" style="39" customWidth="1"/>
    <col min="7699" max="7941" width="11.42578125" style="39"/>
    <col min="7942" max="7942" width="29.7109375" style="39" customWidth="1"/>
    <col min="7943" max="7943" width="15.140625" style="39" customWidth="1"/>
    <col min="7944" max="7944" width="16.5703125" style="39" customWidth="1"/>
    <col min="7945" max="7945" width="15.140625" style="39" bestFit="1" customWidth="1"/>
    <col min="7946" max="7946" width="8" style="39" bestFit="1" customWidth="1"/>
    <col min="7947" max="7947" width="17.28515625" style="39" customWidth="1"/>
    <col min="7948" max="7948" width="10.28515625" style="39" customWidth="1"/>
    <col min="7949" max="7949" width="8" style="39" bestFit="1" customWidth="1"/>
    <col min="7950" max="7950" width="18.140625" style="39" customWidth="1"/>
    <col min="7951" max="7951" width="9.7109375" style="39" customWidth="1"/>
    <col min="7952" max="7952" width="10.140625" style="39" customWidth="1"/>
    <col min="7953" max="7953" width="17.7109375" style="39" bestFit="1" customWidth="1"/>
    <col min="7954" max="7954" width="10" style="39" customWidth="1"/>
    <col min="7955" max="8197" width="11.42578125" style="39"/>
    <col min="8198" max="8198" width="29.7109375" style="39" customWidth="1"/>
    <col min="8199" max="8199" width="15.140625" style="39" customWidth="1"/>
    <col min="8200" max="8200" width="16.5703125" style="39" customWidth="1"/>
    <col min="8201" max="8201" width="15.140625" style="39" bestFit="1" customWidth="1"/>
    <col min="8202" max="8202" width="8" style="39" bestFit="1" customWidth="1"/>
    <col min="8203" max="8203" width="17.28515625" style="39" customWidth="1"/>
    <col min="8204" max="8204" width="10.28515625" style="39" customWidth="1"/>
    <col min="8205" max="8205" width="8" style="39" bestFit="1" customWidth="1"/>
    <col min="8206" max="8206" width="18.140625" style="39" customWidth="1"/>
    <col min="8207" max="8207" width="9.7109375" style="39" customWidth="1"/>
    <col min="8208" max="8208" width="10.140625" style="39" customWidth="1"/>
    <col min="8209" max="8209" width="17.7109375" style="39" bestFit="1" customWidth="1"/>
    <col min="8210" max="8210" width="10" style="39" customWidth="1"/>
    <col min="8211" max="8453" width="11.42578125" style="39"/>
    <col min="8454" max="8454" width="29.7109375" style="39" customWidth="1"/>
    <col min="8455" max="8455" width="15.140625" style="39" customWidth="1"/>
    <col min="8456" max="8456" width="16.5703125" style="39" customWidth="1"/>
    <col min="8457" max="8457" width="15.140625" style="39" bestFit="1" customWidth="1"/>
    <col min="8458" max="8458" width="8" style="39" bestFit="1" customWidth="1"/>
    <col min="8459" max="8459" width="17.28515625" style="39" customWidth="1"/>
    <col min="8460" max="8460" width="10.28515625" style="39" customWidth="1"/>
    <col min="8461" max="8461" width="8" style="39" bestFit="1" customWidth="1"/>
    <col min="8462" max="8462" width="18.140625" style="39" customWidth="1"/>
    <col min="8463" max="8463" width="9.7109375" style="39" customWidth="1"/>
    <col min="8464" max="8464" width="10.140625" style="39" customWidth="1"/>
    <col min="8465" max="8465" width="17.7109375" style="39" bestFit="1" customWidth="1"/>
    <col min="8466" max="8466" width="10" style="39" customWidth="1"/>
    <col min="8467" max="8709" width="11.42578125" style="39"/>
    <col min="8710" max="8710" width="29.7109375" style="39" customWidth="1"/>
    <col min="8711" max="8711" width="15.140625" style="39" customWidth="1"/>
    <col min="8712" max="8712" width="16.5703125" style="39" customWidth="1"/>
    <col min="8713" max="8713" width="15.140625" style="39" bestFit="1" customWidth="1"/>
    <col min="8714" max="8714" width="8" style="39" bestFit="1" customWidth="1"/>
    <col min="8715" max="8715" width="17.28515625" style="39" customWidth="1"/>
    <col min="8716" max="8716" width="10.28515625" style="39" customWidth="1"/>
    <col min="8717" max="8717" width="8" style="39" bestFit="1" customWidth="1"/>
    <col min="8718" max="8718" width="18.140625" style="39" customWidth="1"/>
    <col min="8719" max="8719" width="9.7109375" style="39" customWidth="1"/>
    <col min="8720" max="8720" width="10.140625" style="39" customWidth="1"/>
    <col min="8721" max="8721" width="17.7109375" style="39" bestFit="1" customWidth="1"/>
    <col min="8722" max="8722" width="10" style="39" customWidth="1"/>
    <col min="8723" max="8965" width="11.42578125" style="39"/>
    <col min="8966" max="8966" width="29.7109375" style="39" customWidth="1"/>
    <col min="8967" max="8967" width="15.140625" style="39" customWidth="1"/>
    <col min="8968" max="8968" width="16.5703125" style="39" customWidth="1"/>
    <col min="8969" max="8969" width="15.140625" style="39" bestFit="1" customWidth="1"/>
    <col min="8970" max="8970" width="8" style="39" bestFit="1" customWidth="1"/>
    <col min="8971" max="8971" width="17.28515625" style="39" customWidth="1"/>
    <col min="8972" max="8972" width="10.28515625" style="39" customWidth="1"/>
    <col min="8973" max="8973" width="8" style="39" bestFit="1" customWidth="1"/>
    <col min="8974" max="8974" width="18.140625" style="39" customWidth="1"/>
    <col min="8975" max="8975" width="9.7109375" style="39" customWidth="1"/>
    <col min="8976" max="8976" width="10.140625" style="39" customWidth="1"/>
    <col min="8977" max="8977" width="17.7109375" style="39" bestFit="1" customWidth="1"/>
    <col min="8978" max="8978" width="10" style="39" customWidth="1"/>
    <col min="8979" max="9221" width="11.42578125" style="39"/>
    <col min="9222" max="9222" width="29.7109375" style="39" customWidth="1"/>
    <col min="9223" max="9223" width="15.140625" style="39" customWidth="1"/>
    <col min="9224" max="9224" width="16.5703125" style="39" customWidth="1"/>
    <col min="9225" max="9225" width="15.140625" style="39" bestFit="1" customWidth="1"/>
    <col min="9226" max="9226" width="8" style="39" bestFit="1" customWidth="1"/>
    <col min="9227" max="9227" width="17.28515625" style="39" customWidth="1"/>
    <col min="9228" max="9228" width="10.28515625" style="39" customWidth="1"/>
    <col min="9229" max="9229" width="8" style="39" bestFit="1" customWidth="1"/>
    <col min="9230" max="9230" width="18.140625" style="39" customWidth="1"/>
    <col min="9231" max="9231" width="9.7109375" style="39" customWidth="1"/>
    <col min="9232" max="9232" width="10.140625" style="39" customWidth="1"/>
    <col min="9233" max="9233" width="17.7109375" style="39" bestFit="1" customWidth="1"/>
    <col min="9234" max="9234" width="10" style="39" customWidth="1"/>
    <col min="9235" max="9477" width="11.42578125" style="39"/>
    <col min="9478" max="9478" width="29.7109375" style="39" customWidth="1"/>
    <col min="9479" max="9479" width="15.140625" style="39" customWidth="1"/>
    <col min="9480" max="9480" width="16.5703125" style="39" customWidth="1"/>
    <col min="9481" max="9481" width="15.140625" style="39" bestFit="1" customWidth="1"/>
    <col min="9482" max="9482" width="8" style="39" bestFit="1" customWidth="1"/>
    <col min="9483" max="9483" width="17.28515625" style="39" customWidth="1"/>
    <col min="9484" max="9484" width="10.28515625" style="39" customWidth="1"/>
    <col min="9485" max="9485" width="8" style="39" bestFit="1" customWidth="1"/>
    <col min="9486" max="9486" width="18.140625" style="39" customWidth="1"/>
    <col min="9487" max="9487" width="9.7109375" style="39" customWidth="1"/>
    <col min="9488" max="9488" width="10.140625" style="39" customWidth="1"/>
    <col min="9489" max="9489" width="17.7109375" style="39" bestFit="1" customWidth="1"/>
    <col min="9490" max="9490" width="10" style="39" customWidth="1"/>
    <col min="9491" max="9733" width="11.42578125" style="39"/>
    <col min="9734" max="9734" width="29.7109375" style="39" customWidth="1"/>
    <col min="9735" max="9735" width="15.140625" style="39" customWidth="1"/>
    <col min="9736" max="9736" width="16.5703125" style="39" customWidth="1"/>
    <col min="9737" max="9737" width="15.140625" style="39" bestFit="1" customWidth="1"/>
    <col min="9738" max="9738" width="8" style="39" bestFit="1" customWidth="1"/>
    <col min="9739" max="9739" width="17.28515625" style="39" customWidth="1"/>
    <col min="9740" max="9740" width="10.28515625" style="39" customWidth="1"/>
    <col min="9741" max="9741" width="8" style="39" bestFit="1" customWidth="1"/>
    <col min="9742" max="9742" width="18.140625" style="39" customWidth="1"/>
    <col min="9743" max="9743" width="9.7109375" style="39" customWidth="1"/>
    <col min="9744" max="9744" width="10.140625" style="39" customWidth="1"/>
    <col min="9745" max="9745" width="17.7109375" style="39" bestFit="1" customWidth="1"/>
    <col min="9746" max="9746" width="10" style="39" customWidth="1"/>
    <col min="9747" max="9989" width="11.42578125" style="39"/>
    <col min="9990" max="9990" width="29.7109375" style="39" customWidth="1"/>
    <col min="9991" max="9991" width="15.140625" style="39" customWidth="1"/>
    <col min="9992" max="9992" width="16.5703125" style="39" customWidth="1"/>
    <col min="9993" max="9993" width="15.140625" style="39" bestFit="1" customWidth="1"/>
    <col min="9994" max="9994" width="8" style="39" bestFit="1" customWidth="1"/>
    <col min="9995" max="9995" width="17.28515625" style="39" customWidth="1"/>
    <col min="9996" max="9996" width="10.28515625" style="39" customWidth="1"/>
    <col min="9997" max="9997" width="8" style="39" bestFit="1" customWidth="1"/>
    <col min="9998" max="9998" width="18.140625" style="39" customWidth="1"/>
    <col min="9999" max="9999" width="9.7109375" style="39" customWidth="1"/>
    <col min="10000" max="10000" width="10.140625" style="39" customWidth="1"/>
    <col min="10001" max="10001" width="17.7109375" style="39" bestFit="1" customWidth="1"/>
    <col min="10002" max="10002" width="10" style="39" customWidth="1"/>
    <col min="10003" max="10245" width="11.42578125" style="39"/>
    <col min="10246" max="10246" width="29.7109375" style="39" customWidth="1"/>
    <col min="10247" max="10247" width="15.140625" style="39" customWidth="1"/>
    <col min="10248" max="10248" width="16.5703125" style="39" customWidth="1"/>
    <col min="10249" max="10249" width="15.140625" style="39" bestFit="1" customWidth="1"/>
    <col min="10250" max="10250" width="8" style="39" bestFit="1" customWidth="1"/>
    <col min="10251" max="10251" width="17.28515625" style="39" customWidth="1"/>
    <col min="10252" max="10252" width="10.28515625" style="39" customWidth="1"/>
    <col min="10253" max="10253" width="8" style="39" bestFit="1" customWidth="1"/>
    <col min="10254" max="10254" width="18.140625" style="39" customWidth="1"/>
    <col min="10255" max="10255" width="9.7109375" style="39" customWidth="1"/>
    <col min="10256" max="10256" width="10.140625" style="39" customWidth="1"/>
    <col min="10257" max="10257" width="17.7109375" style="39" bestFit="1" customWidth="1"/>
    <col min="10258" max="10258" width="10" style="39" customWidth="1"/>
    <col min="10259" max="10501" width="11.42578125" style="39"/>
    <col min="10502" max="10502" width="29.7109375" style="39" customWidth="1"/>
    <col min="10503" max="10503" width="15.140625" style="39" customWidth="1"/>
    <col min="10504" max="10504" width="16.5703125" style="39" customWidth="1"/>
    <col min="10505" max="10505" width="15.140625" style="39" bestFit="1" customWidth="1"/>
    <col min="10506" max="10506" width="8" style="39" bestFit="1" customWidth="1"/>
    <col min="10507" max="10507" width="17.28515625" style="39" customWidth="1"/>
    <col min="10508" max="10508" width="10.28515625" style="39" customWidth="1"/>
    <col min="10509" max="10509" width="8" style="39" bestFit="1" customWidth="1"/>
    <col min="10510" max="10510" width="18.140625" style="39" customWidth="1"/>
    <col min="10511" max="10511" width="9.7109375" style="39" customWidth="1"/>
    <col min="10512" max="10512" width="10.140625" style="39" customWidth="1"/>
    <col min="10513" max="10513" width="17.7109375" style="39" bestFit="1" customWidth="1"/>
    <col min="10514" max="10514" width="10" style="39" customWidth="1"/>
    <col min="10515" max="10757" width="11.42578125" style="39"/>
    <col min="10758" max="10758" width="29.7109375" style="39" customWidth="1"/>
    <col min="10759" max="10759" width="15.140625" style="39" customWidth="1"/>
    <col min="10760" max="10760" width="16.5703125" style="39" customWidth="1"/>
    <col min="10761" max="10761" width="15.140625" style="39" bestFit="1" customWidth="1"/>
    <col min="10762" max="10762" width="8" style="39" bestFit="1" customWidth="1"/>
    <col min="10763" max="10763" width="17.28515625" style="39" customWidth="1"/>
    <col min="10764" max="10764" width="10.28515625" style="39" customWidth="1"/>
    <col min="10765" max="10765" width="8" style="39" bestFit="1" customWidth="1"/>
    <col min="10766" max="10766" width="18.140625" style="39" customWidth="1"/>
    <col min="10767" max="10767" width="9.7109375" style="39" customWidth="1"/>
    <col min="10768" max="10768" width="10.140625" style="39" customWidth="1"/>
    <col min="10769" max="10769" width="17.7109375" style="39" bestFit="1" customWidth="1"/>
    <col min="10770" max="10770" width="10" style="39" customWidth="1"/>
    <col min="10771" max="11013" width="11.42578125" style="39"/>
    <col min="11014" max="11014" width="29.7109375" style="39" customWidth="1"/>
    <col min="11015" max="11015" width="15.140625" style="39" customWidth="1"/>
    <col min="11016" max="11016" width="16.5703125" style="39" customWidth="1"/>
    <col min="11017" max="11017" width="15.140625" style="39" bestFit="1" customWidth="1"/>
    <col min="11018" max="11018" width="8" style="39" bestFit="1" customWidth="1"/>
    <col min="11019" max="11019" width="17.28515625" style="39" customWidth="1"/>
    <col min="11020" max="11020" width="10.28515625" style="39" customWidth="1"/>
    <col min="11021" max="11021" width="8" style="39" bestFit="1" customWidth="1"/>
    <col min="11022" max="11022" width="18.140625" style="39" customWidth="1"/>
    <col min="11023" max="11023" width="9.7109375" style="39" customWidth="1"/>
    <col min="11024" max="11024" width="10.140625" style="39" customWidth="1"/>
    <col min="11025" max="11025" width="17.7109375" style="39" bestFit="1" customWidth="1"/>
    <col min="11026" max="11026" width="10" style="39" customWidth="1"/>
    <col min="11027" max="11269" width="11.42578125" style="39"/>
    <col min="11270" max="11270" width="29.7109375" style="39" customWidth="1"/>
    <col min="11271" max="11271" width="15.140625" style="39" customWidth="1"/>
    <col min="11272" max="11272" width="16.5703125" style="39" customWidth="1"/>
    <col min="11273" max="11273" width="15.140625" style="39" bestFit="1" customWidth="1"/>
    <col min="11274" max="11274" width="8" style="39" bestFit="1" customWidth="1"/>
    <col min="11275" max="11275" width="17.28515625" style="39" customWidth="1"/>
    <col min="11276" max="11276" width="10.28515625" style="39" customWidth="1"/>
    <col min="11277" max="11277" width="8" style="39" bestFit="1" customWidth="1"/>
    <col min="11278" max="11278" width="18.140625" style="39" customWidth="1"/>
    <col min="11279" max="11279" width="9.7109375" style="39" customWidth="1"/>
    <col min="11280" max="11280" width="10.140625" style="39" customWidth="1"/>
    <col min="11281" max="11281" width="17.7109375" style="39" bestFit="1" customWidth="1"/>
    <col min="11282" max="11282" width="10" style="39" customWidth="1"/>
    <col min="11283" max="11525" width="11.42578125" style="39"/>
    <col min="11526" max="11526" width="29.7109375" style="39" customWidth="1"/>
    <col min="11527" max="11527" width="15.140625" style="39" customWidth="1"/>
    <col min="11528" max="11528" width="16.5703125" style="39" customWidth="1"/>
    <col min="11529" max="11529" width="15.140625" style="39" bestFit="1" customWidth="1"/>
    <col min="11530" max="11530" width="8" style="39" bestFit="1" customWidth="1"/>
    <col min="11531" max="11531" width="17.28515625" style="39" customWidth="1"/>
    <col min="11532" max="11532" width="10.28515625" style="39" customWidth="1"/>
    <col min="11533" max="11533" width="8" style="39" bestFit="1" customWidth="1"/>
    <col min="11534" max="11534" width="18.140625" style="39" customWidth="1"/>
    <col min="11535" max="11535" width="9.7109375" style="39" customWidth="1"/>
    <col min="11536" max="11536" width="10.140625" style="39" customWidth="1"/>
    <col min="11537" max="11537" width="17.7109375" style="39" bestFit="1" customWidth="1"/>
    <col min="11538" max="11538" width="10" style="39" customWidth="1"/>
    <col min="11539" max="11781" width="11.42578125" style="39"/>
    <col min="11782" max="11782" width="29.7109375" style="39" customWidth="1"/>
    <col min="11783" max="11783" width="15.140625" style="39" customWidth="1"/>
    <col min="11784" max="11784" width="16.5703125" style="39" customWidth="1"/>
    <col min="11785" max="11785" width="15.140625" style="39" bestFit="1" customWidth="1"/>
    <col min="11786" max="11786" width="8" style="39" bestFit="1" customWidth="1"/>
    <col min="11787" max="11787" width="17.28515625" style="39" customWidth="1"/>
    <col min="11788" max="11788" width="10.28515625" style="39" customWidth="1"/>
    <col min="11789" max="11789" width="8" style="39" bestFit="1" customWidth="1"/>
    <col min="11790" max="11790" width="18.140625" style="39" customWidth="1"/>
    <col min="11791" max="11791" width="9.7109375" style="39" customWidth="1"/>
    <col min="11792" max="11792" width="10.140625" style="39" customWidth="1"/>
    <col min="11793" max="11793" width="17.7109375" style="39" bestFit="1" customWidth="1"/>
    <col min="11794" max="11794" width="10" style="39" customWidth="1"/>
    <col min="11795" max="12037" width="11.42578125" style="39"/>
    <col min="12038" max="12038" width="29.7109375" style="39" customWidth="1"/>
    <col min="12039" max="12039" width="15.140625" style="39" customWidth="1"/>
    <col min="12040" max="12040" width="16.5703125" style="39" customWidth="1"/>
    <col min="12041" max="12041" width="15.140625" style="39" bestFit="1" customWidth="1"/>
    <col min="12042" max="12042" width="8" style="39" bestFit="1" customWidth="1"/>
    <col min="12043" max="12043" width="17.28515625" style="39" customWidth="1"/>
    <col min="12044" max="12044" width="10.28515625" style="39" customWidth="1"/>
    <col min="12045" max="12045" width="8" style="39" bestFit="1" customWidth="1"/>
    <col min="12046" max="12046" width="18.140625" style="39" customWidth="1"/>
    <col min="12047" max="12047" width="9.7109375" style="39" customWidth="1"/>
    <col min="12048" max="12048" width="10.140625" style="39" customWidth="1"/>
    <col min="12049" max="12049" width="17.7109375" style="39" bestFit="1" customWidth="1"/>
    <col min="12050" max="12050" width="10" style="39" customWidth="1"/>
    <col min="12051" max="12293" width="11.42578125" style="39"/>
    <col min="12294" max="12294" width="29.7109375" style="39" customWidth="1"/>
    <col min="12295" max="12295" width="15.140625" style="39" customWidth="1"/>
    <col min="12296" max="12296" width="16.5703125" style="39" customWidth="1"/>
    <col min="12297" max="12297" width="15.140625" style="39" bestFit="1" customWidth="1"/>
    <col min="12298" max="12298" width="8" style="39" bestFit="1" customWidth="1"/>
    <col min="12299" max="12299" width="17.28515625" style="39" customWidth="1"/>
    <col min="12300" max="12300" width="10.28515625" style="39" customWidth="1"/>
    <col min="12301" max="12301" width="8" style="39" bestFit="1" customWidth="1"/>
    <col min="12302" max="12302" width="18.140625" style="39" customWidth="1"/>
    <col min="12303" max="12303" width="9.7109375" style="39" customWidth="1"/>
    <col min="12304" max="12304" width="10.140625" style="39" customWidth="1"/>
    <col min="12305" max="12305" width="17.7109375" style="39" bestFit="1" customWidth="1"/>
    <col min="12306" max="12306" width="10" style="39" customWidth="1"/>
    <col min="12307" max="12549" width="11.42578125" style="39"/>
    <col min="12550" max="12550" width="29.7109375" style="39" customWidth="1"/>
    <col min="12551" max="12551" width="15.140625" style="39" customWidth="1"/>
    <col min="12552" max="12552" width="16.5703125" style="39" customWidth="1"/>
    <col min="12553" max="12553" width="15.140625" style="39" bestFit="1" customWidth="1"/>
    <col min="12554" max="12554" width="8" style="39" bestFit="1" customWidth="1"/>
    <col min="12555" max="12555" width="17.28515625" style="39" customWidth="1"/>
    <col min="12556" max="12556" width="10.28515625" style="39" customWidth="1"/>
    <col min="12557" max="12557" width="8" style="39" bestFit="1" customWidth="1"/>
    <col min="12558" max="12558" width="18.140625" style="39" customWidth="1"/>
    <col min="12559" max="12559" width="9.7109375" style="39" customWidth="1"/>
    <col min="12560" max="12560" width="10.140625" style="39" customWidth="1"/>
    <col min="12561" max="12561" width="17.7109375" style="39" bestFit="1" customWidth="1"/>
    <col min="12562" max="12562" width="10" style="39" customWidth="1"/>
    <col min="12563" max="12805" width="11.42578125" style="39"/>
    <col min="12806" max="12806" width="29.7109375" style="39" customWidth="1"/>
    <col min="12807" max="12807" width="15.140625" style="39" customWidth="1"/>
    <col min="12808" max="12808" width="16.5703125" style="39" customWidth="1"/>
    <col min="12809" max="12809" width="15.140625" style="39" bestFit="1" customWidth="1"/>
    <col min="12810" max="12810" width="8" style="39" bestFit="1" customWidth="1"/>
    <col min="12811" max="12811" width="17.28515625" style="39" customWidth="1"/>
    <col min="12812" max="12812" width="10.28515625" style="39" customWidth="1"/>
    <col min="12813" max="12813" width="8" style="39" bestFit="1" customWidth="1"/>
    <col min="12814" max="12814" width="18.140625" style="39" customWidth="1"/>
    <col min="12815" max="12815" width="9.7109375" style="39" customWidth="1"/>
    <col min="12816" max="12816" width="10.140625" style="39" customWidth="1"/>
    <col min="12817" max="12817" width="17.7109375" style="39" bestFit="1" customWidth="1"/>
    <col min="12818" max="12818" width="10" style="39" customWidth="1"/>
    <col min="12819" max="13061" width="11.42578125" style="39"/>
    <col min="13062" max="13062" width="29.7109375" style="39" customWidth="1"/>
    <col min="13063" max="13063" width="15.140625" style="39" customWidth="1"/>
    <col min="13064" max="13064" width="16.5703125" style="39" customWidth="1"/>
    <col min="13065" max="13065" width="15.140625" style="39" bestFit="1" customWidth="1"/>
    <col min="13066" max="13066" width="8" style="39" bestFit="1" customWidth="1"/>
    <col min="13067" max="13067" width="17.28515625" style="39" customWidth="1"/>
    <col min="13068" max="13068" width="10.28515625" style="39" customWidth="1"/>
    <col min="13069" max="13069" width="8" style="39" bestFit="1" customWidth="1"/>
    <col min="13070" max="13070" width="18.140625" style="39" customWidth="1"/>
    <col min="13071" max="13071" width="9.7109375" style="39" customWidth="1"/>
    <col min="13072" max="13072" width="10.140625" style="39" customWidth="1"/>
    <col min="13073" max="13073" width="17.7109375" style="39" bestFit="1" customWidth="1"/>
    <col min="13074" max="13074" width="10" style="39" customWidth="1"/>
    <col min="13075" max="13317" width="11.42578125" style="39"/>
    <col min="13318" max="13318" width="29.7109375" style="39" customWidth="1"/>
    <col min="13319" max="13319" width="15.140625" style="39" customWidth="1"/>
    <col min="13320" max="13320" width="16.5703125" style="39" customWidth="1"/>
    <col min="13321" max="13321" width="15.140625" style="39" bestFit="1" customWidth="1"/>
    <col min="13322" max="13322" width="8" style="39" bestFit="1" customWidth="1"/>
    <col min="13323" max="13323" width="17.28515625" style="39" customWidth="1"/>
    <col min="13324" max="13324" width="10.28515625" style="39" customWidth="1"/>
    <col min="13325" max="13325" width="8" style="39" bestFit="1" customWidth="1"/>
    <col min="13326" max="13326" width="18.140625" style="39" customWidth="1"/>
    <col min="13327" max="13327" width="9.7109375" style="39" customWidth="1"/>
    <col min="13328" max="13328" width="10.140625" style="39" customWidth="1"/>
    <col min="13329" max="13329" width="17.7109375" style="39" bestFit="1" customWidth="1"/>
    <col min="13330" max="13330" width="10" style="39" customWidth="1"/>
    <col min="13331" max="13573" width="11.42578125" style="39"/>
    <col min="13574" max="13574" width="29.7109375" style="39" customWidth="1"/>
    <col min="13575" max="13575" width="15.140625" style="39" customWidth="1"/>
    <col min="13576" max="13576" width="16.5703125" style="39" customWidth="1"/>
    <col min="13577" max="13577" width="15.140625" style="39" bestFit="1" customWidth="1"/>
    <col min="13578" max="13578" width="8" style="39" bestFit="1" customWidth="1"/>
    <col min="13579" max="13579" width="17.28515625" style="39" customWidth="1"/>
    <col min="13580" max="13580" width="10.28515625" style="39" customWidth="1"/>
    <col min="13581" max="13581" width="8" style="39" bestFit="1" customWidth="1"/>
    <col min="13582" max="13582" width="18.140625" style="39" customWidth="1"/>
    <col min="13583" max="13583" width="9.7109375" style="39" customWidth="1"/>
    <col min="13584" max="13584" width="10.140625" style="39" customWidth="1"/>
    <col min="13585" max="13585" width="17.7109375" style="39" bestFit="1" customWidth="1"/>
    <col min="13586" max="13586" width="10" style="39" customWidth="1"/>
    <col min="13587" max="13829" width="11.42578125" style="39"/>
    <col min="13830" max="13830" width="29.7109375" style="39" customWidth="1"/>
    <col min="13831" max="13831" width="15.140625" style="39" customWidth="1"/>
    <col min="13832" max="13832" width="16.5703125" style="39" customWidth="1"/>
    <col min="13833" max="13833" width="15.140625" style="39" bestFit="1" customWidth="1"/>
    <col min="13834" max="13834" width="8" style="39" bestFit="1" customWidth="1"/>
    <col min="13835" max="13835" width="17.28515625" style="39" customWidth="1"/>
    <col min="13836" max="13836" width="10.28515625" style="39" customWidth="1"/>
    <col min="13837" max="13837" width="8" style="39" bestFit="1" customWidth="1"/>
    <col min="13838" max="13838" width="18.140625" style="39" customWidth="1"/>
    <col min="13839" max="13839" width="9.7109375" style="39" customWidth="1"/>
    <col min="13840" max="13840" width="10.140625" style="39" customWidth="1"/>
    <col min="13841" max="13841" width="17.7109375" style="39" bestFit="1" customWidth="1"/>
    <col min="13842" max="13842" width="10" style="39" customWidth="1"/>
    <col min="13843" max="14085" width="11.42578125" style="39"/>
    <col min="14086" max="14086" width="29.7109375" style="39" customWidth="1"/>
    <col min="14087" max="14087" width="15.140625" style="39" customWidth="1"/>
    <col min="14088" max="14088" width="16.5703125" style="39" customWidth="1"/>
    <col min="14089" max="14089" width="15.140625" style="39" bestFit="1" customWidth="1"/>
    <col min="14090" max="14090" width="8" style="39" bestFit="1" customWidth="1"/>
    <col min="14091" max="14091" width="17.28515625" style="39" customWidth="1"/>
    <col min="14092" max="14092" width="10.28515625" style="39" customWidth="1"/>
    <col min="14093" max="14093" width="8" style="39" bestFit="1" customWidth="1"/>
    <col min="14094" max="14094" width="18.140625" style="39" customWidth="1"/>
    <col min="14095" max="14095" width="9.7109375" style="39" customWidth="1"/>
    <col min="14096" max="14096" width="10.140625" style="39" customWidth="1"/>
    <col min="14097" max="14097" width="17.7109375" style="39" bestFit="1" customWidth="1"/>
    <col min="14098" max="14098" width="10" style="39" customWidth="1"/>
    <col min="14099" max="14341" width="11.42578125" style="39"/>
    <col min="14342" max="14342" width="29.7109375" style="39" customWidth="1"/>
    <col min="14343" max="14343" width="15.140625" style="39" customWidth="1"/>
    <col min="14344" max="14344" width="16.5703125" style="39" customWidth="1"/>
    <col min="14345" max="14345" width="15.140625" style="39" bestFit="1" customWidth="1"/>
    <col min="14346" max="14346" width="8" style="39" bestFit="1" customWidth="1"/>
    <col min="14347" max="14347" width="17.28515625" style="39" customWidth="1"/>
    <col min="14348" max="14348" width="10.28515625" style="39" customWidth="1"/>
    <col min="14349" max="14349" width="8" style="39" bestFit="1" customWidth="1"/>
    <col min="14350" max="14350" width="18.140625" style="39" customWidth="1"/>
    <col min="14351" max="14351" width="9.7109375" style="39" customWidth="1"/>
    <col min="14352" max="14352" width="10.140625" style="39" customWidth="1"/>
    <col min="14353" max="14353" width="17.7109375" style="39" bestFit="1" customWidth="1"/>
    <col min="14354" max="14354" width="10" style="39" customWidth="1"/>
    <col min="14355" max="14597" width="11.42578125" style="39"/>
    <col min="14598" max="14598" width="29.7109375" style="39" customWidth="1"/>
    <col min="14599" max="14599" width="15.140625" style="39" customWidth="1"/>
    <col min="14600" max="14600" width="16.5703125" style="39" customWidth="1"/>
    <col min="14601" max="14601" width="15.140625" style="39" bestFit="1" customWidth="1"/>
    <col min="14602" max="14602" width="8" style="39" bestFit="1" customWidth="1"/>
    <col min="14603" max="14603" width="17.28515625" style="39" customWidth="1"/>
    <col min="14604" max="14604" width="10.28515625" style="39" customWidth="1"/>
    <col min="14605" max="14605" width="8" style="39" bestFit="1" customWidth="1"/>
    <col min="14606" max="14606" width="18.140625" style="39" customWidth="1"/>
    <col min="14607" max="14607" width="9.7109375" style="39" customWidth="1"/>
    <col min="14608" max="14608" width="10.140625" style="39" customWidth="1"/>
    <col min="14609" max="14609" width="17.7109375" style="39" bestFit="1" customWidth="1"/>
    <col min="14610" max="14610" width="10" style="39" customWidth="1"/>
    <col min="14611" max="14853" width="11.42578125" style="39"/>
    <col min="14854" max="14854" width="29.7109375" style="39" customWidth="1"/>
    <col min="14855" max="14855" width="15.140625" style="39" customWidth="1"/>
    <col min="14856" max="14856" width="16.5703125" style="39" customWidth="1"/>
    <col min="14857" max="14857" width="15.140625" style="39" bestFit="1" customWidth="1"/>
    <col min="14858" max="14858" width="8" style="39" bestFit="1" customWidth="1"/>
    <col min="14859" max="14859" width="17.28515625" style="39" customWidth="1"/>
    <col min="14860" max="14860" width="10.28515625" style="39" customWidth="1"/>
    <col min="14861" max="14861" width="8" style="39" bestFit="1" customWidth="1"/>
    <col min="14862" max="14862" width="18.140625" style="39" customWidth="1"/>
    <col min="14863" max="14863" width="9.7109375" style="39" customWidth="1"/>
    <col min="14864" max="14864" width="10.140625" style="39" customWidth="1"/>
    <col min="14865" max="14865" width="17.7109375" style="39" bestFit="1" customWidth="1"/>
    <col min="14866" max="14866" width="10" style="39" customWidth="1"/>
    <col min="14867" max="15109" width="11.42578125" style="39"/>
    <col min="15110" max="15110" width="29.7109375" style="39" customWidth="1"/>
    <col min="15111" max="15111" width="15.140625" style="39" customWidth="1"/>
    <col min="15112" max="15112" width="16.5703125" style="39" customWidth="1"/>
    <col min="15113" max="15113" width="15.140625" style="39" bestFit="1" customWidth="1"/>
    <col min="15114" max="15114" width="8" style="39" bestFit="1" customWidth="1"/>
    <col min="15115" max="15115" width="17.28515625" style="39" customWidth="1"/>
    <col min="15116" max="15116" width="10.28515625" style="39" customWidth="1"/>
    <col min="15117" max="15117" width="8" style="39" bestFit="1" customWidth="1"/>
    <col min="15118" max="15118" width="18.140625" style="39" customWidth="1"/>
    <col min="15119" max="15119" width="9.7109375" style="39" customWidth="1"/>
    <col min="15120" max="15120" width="10.140625" style="39" customWidth="1"/>
    <col min="15121" max="15121" width="17.7109375" style="39" bestFit="1" customWidth="1"/>
    <col min="15122" max="15122" width="10" style="39" customWidth="1"/>
    <col min="15123" max="15365" width="11.42578125" style="39"/>
    <col min="15366" max="15366" width="29.7109375" style="39" customWidth="1"/>
    <col min="15367" max="15367" width="15.140625" style="39" customWidth="1"/>
    <col min="15368" max="15368" width="16.5703125" style="39" customWidth="1"/>
    <col min="15369" max="15369" width="15.140625" style="39" bestFit="1" customWidth="1"/>
    <col min="15370" max="15370" width="8" style="39" bestFit="1" customWidth="1"/>
    <col min="15371" max="15371" width="17.28515625" style="39" customWidth="1"/>
    <col min="15372" max="15372" width="10.28515625" style="39" customWidth="1"/>
    <col min="15373" max="15373" width="8" style="39" bestFit="1" customWidth="1"/>
    <col min="15374" max="15374" width="18.140625" style="39" customWidth="1"/>
    <col min="15375" max="15375" width="9.7109375" style="39" customWidth="1"/>
    <col min="15376" max="15376" width="10.140625" style="39" customWidth="1"/>
    <col min="15377" max="15377" width="17.7109375" style="39" bestFit="1" customWidth="1"/>
    <col min="15378" max="15378" width="10" style="39" customWidth="1"/>
    <col min="15379" max="15621" width="11.42578125" style="39"/>
    <col min="15622" max="15622" width="29.7109375" style="39" customWidth="1"/>
    <col min="15623" max="15623" width="15.140625" style="39" customWidth="1"/>
    <col min="15624" max="15624" width="16.5703125" style="39" customWidth="1"/>
    <col min="15625" max="15625" width="15.140625" style="39" bestFit="1" customWidth="1"/>
    <col min="15626" max="15626" width="8" style="39" bestFit="1" customWidth="1"/>
    <col min="15627" max="15627" width="17.28515625" style="39" customWidth="1"/>
    <col min="15628" max="15628" width="10.28515625" style="39" customWidth="1"/>
    <col min="15629" max="15629" width="8" style="39" bestFit="1" customWidth="1"/>
    <col min="15630" max="15630" width="18.140625" style="39" customWidth="1"/>
    <col min="15631" max="15631" width="9.7109375" style="39" customWidth="1"/>
    <col min="15632" max="15632" width="10.140625" style="39" customWidth="1"/>
    <col min="15633" max="15633" width="17.7109375" style="39" bestFit="1" customWidth="1"/>
    <col min="15634" max="15634" width="10" style="39" customWidth="1"/>
    <col min="15635" max="15877" width="11.42578125" style="39"/>
    <col min="15878" max="15878" width="29.7109375" style="39" customWidth="1"/>
    <col min="15879" max="15879" width="15.140625" style="39" customWidth="1"/>
    <col min="15880" max="15880" width="16.5703125" style="39" customWidth="1"/>
    <col min="15881" max="15881" width="15.140625" style="39" bestFit="1" customWidth="1"/>
    <col min="15882" max="15882" width="8" style="39" bestFit="1" customWidth="1"/>
    <col min="15883" max="15883" width="17.28515625" style="39" customWidth="1"/>
    <col min="15884" max="15884" width="10.28515625" style="39" customWidth="1"/>
    <col min="15885" max="15885" width="8" style="39" bestFit="1" customWidth="1"/>
    <col min="15886" max="15886" width="18.140625" style="39" customWidth="1"/>
    <col min="15887" max="15887" width="9.7109375" style="39" customWidth="1"/>
    <col min="15888" max="15888" width="10.140625" style="39" customWidth="1"/>
    <col min="15889" max="15889" width="17.7109375" style="39" bestFit="1" customWidth="1"/>
    <col min="15890" max="15890" width="10" style="39" customWidth="1"/>
    <col min="15891" max="16133" width="11.42578125" style="39"/>
    <col min="16134" max="16134" width="29.7109375" style="39" customWidth="1"/>
    <col min="16135" max="16135" width="15.140625" style="39" customWidth="1"/>
    <col min="16136" max="16136" width="16.5703125" style="39" customWidth="1"/>
    <col min="16137" max="16137" width="15.140625" style="39" bestFit="1" customWidth="1"/>
    <col min="16138" max="16138" width="8" style="39" bestFit="1" customWidth="1"/>
    <col min="16139" max="16139" width="17.28515625" style="39" customWidth="1"/>
    <col min="16140" max="16140" width="10.28515625" style="39" customWidth="1"/>
    <col min="16141" max="16141" width="8" style="39" bestFit="1" customWidth="1"/>
    <col min="16142" max="16142" width="18.140625" style="39" customWidth="1"/>
    <col min="16143" max="16143" width="9.7109375" style="39" customWidth="1"/>
    <col min="16144" max="16144" width="10.140625" style="39" customWidth="1"/>
    <col min="16145" max="16145" width="17.7109375" style="39" bestFit="1" customWidth="1"/>
    <col min="16146" max="16146" width="10" style="39" customWidth="1"/>
    <col min="16147" max="16384" width="11.42578125" style="39"/>
  </cols>
  <sheetData>
    <row r="2" spans="1:37" ht="50.25" customHeight="1" x14ac:dyDescent="0.2">
      <c r="A2" s="205" t="s">
        <v>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4" spans="1:37" ht="22.5" customHeight="1" x14ac:dyDescent="0.2">
      <c r="A4" s="203" t="str">
        <f>+'Tabla 12 Marco Logico  Proyecto'!A3:J3</f>
        <v>Directriz P 4: Limpieza y lavado de áreas públicas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</row>
    <row r="5" spans="1:37" ht="9" customHeight="1" x14ac:dyDescent="0.2"/>
    <row r="6" spans="1:37" ht="22.5" customHeight="1" x14ac:dyDescent="0.2">
      <c r="A6" s="216" t="s">
        <v>11</v>
      </c>
      <c r="B6" s="216"/>
      <c r="C6" s="217" t="s">
        <v>46</v>
      </c>
      <c r="D6" s="217" t="s">
        <v>125</v>
      </c>
      <c r="E6" s="217" t="s">
        <v>47</v>
      </c>
      <c r="F6" s="217">
        <v>2019</v>
      </c>
      <c r="G6" s="217"/>
      <c r="H6" s="217"/>
      <c r="I6" s="217">
        <v>2023</v>
      </c>
      <c r="J6" s="217"/>
      <c r="K6" s="217"/>
      <c r="L6" s="217">
        <v>2027</v>
      </c>
      <c r="M6" s="217"/>
      <c r="N6" s="217"/>
      <c r="O6" s="217">
        <v>2030</v>
      </c>
      <c r="P6" s="217"/>
      <c r="Q6" s="217"/>
      <c r="R6" s="141"/>
      <c r="V6" s="115"/>
      <c r="W6" s="242"/>
      <c r="X6" s="242"/>
      <c r="Y6" s="242"/>
      <c r="Z6" s="242"/>
      <c r="AA6" s="242"/>
      <c r="AB6" s="242"/>
      <c r="AC6" s="242"/>
      <c r="AD6" s="242"/>
      <c r="AE6" s="242"/>
      <c r="AF6" s="114"/>
      <c r="AG6" s="114"/>
    </row>
    <row r="7" spans="1:37" ht="21.75" customHeight="1" x14ac:dyDescent="0.2">
      <c r="A7" s="216"/>
      <c r="B7" s="216"/>
      <c r="C7" s="217"/>
      <c r="D7" s="217"/>
      <c r="E7" s="217"/>
      <c r="F7" s="40" t="s">
        <v>48</v>
      </c>
      <c r="G7" s="41" t="s">
        <v>49</v>
      </c>
      <c r="H7" s="42" t="s">
        <v>50</v>
      </c>
      <c r="I7" s="40" t="s">
        <v>48</v>
      </c>
      <c r="J7" s="41" t="s">
        <v>49</v>
      </c>
      <c r="K7" s="42" t="s">
        <v>50</v>
      </c>
      <c r="L7" s="40" t="s">
        <v>48</v>
      </c>
      <c r="M7" s="41" t="s">
        <v>49</v>
      </c>
      <c r="N7" s="42" t="s">
        <v>50</v>
      </c>
      <c r="O7" s="40" t="s">
        <v>48</v>
      </c>
      <c r="P7" s="41" t="s">
        <v>49</v>
      </c>
      <c r="Q7" s="42" t="s">
        <v>50</v>
      </c>
      <c r="V7" s="115"/>
      <c r="W7" s="242"/>
      <c r="X7" s="242"/>
      <c r="Y7" s="242"/>
      <c r="Z7" s="242"/>
      <c r="AA7" s="242"/>
      <c r="AB7" s="242"/>
      <c r="AC7" s="242"/>
      <c r="AD7" s="242"/>
      <c r="AE7" s="242"/>
      <c r="AF7" s="114"/>
      <c r="AG7" s="114"/>
    </row>
    <row r="8" spans="1:37" ht="57.75" customHeight="1" x14ac:dyDescent="0.2">
      <c r="A8" s="206" t="s">
        <v>80</v>
      </c>
      <c r="B8" s="25" t="str">
        <f>+'Tabla 12 Marco Logico  Proyecto'!B7</f>
        <v>Fin 1. Disminuye la contaminación ambiental</v>
      </c>
      <c r="C8" s="43" t="str">
        <f>+'Cumplimiento Proyecto Lavado Li'!C8</f>
        <v>Contaminación Ambiental Disminuida</v>
      </c>
      <c r="D8" s="29" t="str">
        <f>+'Tabla 12 Marco Logico  Proyecto'!C7</f>
        <v>Porcentaje de Calidad Ambiental</v>
      </c>
      <c r="E8" s="44">
        <f>+'Ingreso Avance Objetivo 16'!$B$3</f>
        <v>0.22</v>
      </c>
      <c r="F8" s="44">
        <v>0.14000000000000001</v>
      </c>
      <c r="G8" s="44" t="s">
        <v>52</v>
      </c>
      <c r="H8" s="44" t="s">
        <v>53</v>
      </c>
      <c r="I8" s="44">
        <v>0.18</v>
      </c>
      <c r="J8" s="45" t="s">
        <v>54</v>
      </c>
      <c r="K8" s="44" t="s">
        <v>55</v>
      </c>
      <c r="L8" s="44">
        <v>0.2</v>
      </c>
      <c r="M8" s="46" t="s">
        <v>126</v>
      </c>
      <c r="N8" s="44" t="s">
        <v>133</v>
      </c>
      <c r="O8" s="44">
        <v>0.22</v>
      </c>
      <c r="P8" s="46" t="s">
        <v>56</v>
      </c>
      <c r="Q8" s="44" t="s">
        <v>57</v>
      </c>
      <c r="S8" s="44">
        <v>0.1</v>
      </c>
      <c r="T8" s="44">
        <v>0.14000000000000001</v>
      </c>
      <c r="U8" s="44">
        <v>0.16</v>
      </c>
      <c r="V8" s="44">
        <v>0.18</v>
      </c>
      <c r="W8" s="44">
        <v>0.2</v>
      </c>
      <c r="X8" s="44">
        <v>0.22</v>
      </c>
      <c r="Y8" s="44"/>
      <c r="Z8" s="44"/>
      <c r="AA8" s="44"/>
      <c r="AB8" s="132"/>
      <c r="AC8" s="132"/>
      <c r="AD8" s="133"/>
      <c r="AE8" s="132"/>
      <c r="AF8" s="114"/>
      <c r="AG8" s="114"/>
    </row>
    <row r="9" spans="1:37" ht="49.5" customHeight="1" x14ac:dyDescent="0.2">
      <c r="A9" s="207"/>
      <c r="B9" s="25" t="str">
        <f>+'Tabla 12 Marco Logico  Proyecto'!B8</f>
        <v>Fin 2. Disminuye la Disposición Final (DF)</v>
      </c>
      <c r="C9" s="43" t="str">
        <f>+'Cumplimiento Proyecto Lavado Li'!C9</f>
        <v>Disposición Final Disminuida</v>
      </c>
      <c r="D9" s="29" t="str">
        <f>+'Tabla 12 Marco Logico  Proyecto'!C8</f>
        <v>Porcentaje de DF</v>
      </c>
      <c r="E9" s="44">
        <f>+'Ingreso Avance Objetivo 16'!$B$4</f>
        <v>0.22</v>
      </c>
      <c r="F9" s="44">
        <v>0.14000000000000001</v>
      </c>
      <c r="G9" s="44" t="s">
        <v>52</v>
      </c>
      <c r="H9" s="44" t="s">
        <v>53</v>
      </c>
      <c r="I9" s="44">
        <v>0.18</v>
      </c>
      <c r="J9" s="45" t="s">
        <v>54</v>
      </c>
      <c r="K9" s="44" t="s">
        <v>55</v>
      </c>
      <c r="L9" s="44">
        <v>0.2</v>
      </c>
      <c r="M9" s="46" t="s">
        <v>126</v>
      </c>
      <c r="N9" s="44" t="s">
        <v>133</v>
      </c>
      <c r="O9" s="44">
        <v>0.22</v>
      </c>
      <c r="P9" s="46" t="s">
        <v>56</v>
      </c>
      <c r="Q9" s="44" t="s">
        <v>57</v>
      </c>
      <c r="S9" s="44">
        <v>0.1</v>
      </c>
      <c r="T9" s="44">
        <v>0.14000000000000001</v>
      </c>
      <c r="U9" s="44">
        <v>0.16</v>
      </c>
      <c r="V9" s="44">
        <v>0.18</v>
      </c>
      <c r="W9" s="44">
        <v>0.2</v>
      </c>
      <c r="X9" s="44">
        <v>0.22</v>
      </c>
      <c r="Y9" s="114"/>
      <c r="Z9" s="114"/>
      <c r="AA9" s="114"/>
      <c r="AB9" s="114"/>
      <c r="AC9" s="114"/>
      <c r="AD9" s="114"/>
      <c r="AE9" s="114"/>
      <c r="AF9" s="114"/>
      <c r="AG9" s="114"/>
    </row>
    <row r="10" spans="1:37" ht="30" customHeight="1" x14ac:dyDescent="0.2">
      <c r="A10" s="208"/>
      <c r="B10" s="25"/>
      <c r="C10" s="43"/>
      <c r="D10" s="29"/>
      <c r="E10" s="44"/>
      <c r="F10" s="44"/>
      <c r="G10" s="44"/>
      <c r="H10" s="44"/>
      <c r="I10" s="44"/>
      <c r="J10" s="45"/>
      <c r="K10" s="44"/>
      <c r="L10" s="44"/>
      <c r="M10" s="46"/>
      <c r="N10" s="44"/>
      <c r="O10" s="44"/>
      <c r="P10" s="46"/>
      <c r="Q10" s="44"/>
      <c r="S10" s="44"/>
      <c r="T10" s="44"/>
      <c r="U10" s="44"/>
      <c r="V10" s="44"/>
      <c r="W10" s="44"/>
      <c r="X10" s="44"/>
    </row>
    <row r="11" spans="1:37" ht="152.25" customHeight="1" x14ac:dyDescent="0.2">
      <c r="A11" s="47" t="s">
        <v>81</v>
      </c>
      <c r="B11" s="25" t="str">
        <f>+'Tabla 12 Marco Logico  Proyecto'!B10</f>
        <v>Objetivo 16: Desarrollar línea base homologada de áreas de lavado de interés sanitario y normalización de procedimientos para el uso eficiente y ahorro del agua.</v>
      </c>
      <c r="C11" s="43" t="str">
        <f>+'Cumplimiento Proyecto Lavado Li'!C11</f>
        <v xml:space="preserve">Ahorro de agua incrementado </v>
      </c>
      <c r="D11" s="29" t="str">
        <f>+'Tabla 12 Marco Logico  Proyecto'!C10</f>
        <v>Porcentaje de ahorro del agua</v>
      </c>
      <c r="E11" s="44">
        <f>+'Ingreso Avance Objetivo 16'!B5</f>
        <v>1</v>
      </c>
      <c r="F11" s="44">
        <v>1</v>
      </c>
      <c r="G11" s="44" t="s">
        <v>151</v>
      </c>
      <c r="H11" s="44" t="s">
        <v>152</v>
      </c>
      <c r="I11" s="44"/>
      <c r="J11" s="45"/>
      <c r="K11" s="44"/>
      <c r="L11" s="44"/>
      <c r="M11" s="46"/>
      <c r="N11" s="44"/>
      <c r="O11" s="44"/>
      <c r="P11" s="46"/>
      <c r="Q11" s="44"/>
      <c r="S11" s="44">
        <v>0.3</v>
      </c>
      <c r="T11" s="44">
        <v>0.95</v>
      </c>
      <c r="U11" s="44">
        <v>1</v>
      </c>
      <c r="V11" s="44"/>
      <c r="W11" s="44"/>
      <c r="X11" s="44"/>
    </row>
    <row r="12" spans="1:37" ht="159" customHeight="1" x14ac:dyDescent="0.2">
      <c r="A12" s="126" t="s">
        <v>33</v>
      </c>
      <c r="B12" s="25" t="str">
        <f>+'Tabla 12 Marco Logico  Proyecto'!B11</f>
        <v>Estandarizar las formas y directrices para mejorar la actividad limpieza y lavado de areas públicas</v>
      </c>
      <c r="C12" s="43" t="str">
        <f>+'Cumplimiento Proyecto Lavado Li'!C12</f>
        <v>Documento con directrices elaborada y funcionando</v>
      </c>
      <c r="D12" s="29" t="str">
        <f>+'Tabla 12 Marco Logico  Proyecto'!C11</f>
        <v xml:space="preserve"> Porcentaje de documento para la gestión de lavado y limpieza de vías</v>
      </c>
      <c r="E12" s="112">
        <f>+'Directriz 4'!C3</f>
        <v>1</v>
      </c>
      <c r="F12" s="44">
        <v>1</v>
      </c>
      <c r="G12" s="44" t="s">
        <v>151</v>
      </c>
      <c r="H12" s="44" t="s">
        <v>152</v>
      </c>
      <c r="I12" s="44"/>
      <c r="J12" s="44"/>
      <c r="K12" s="44"/>
      <c r="L12" s="44"/>
      <c r="M12" s="44"/>
      <c r="N12" s="44"/>
      <c r="O12" s="44"/>
      <c r="P12" s="44"/>
      <c r="Q12" s="44"/>
      <c r="S12" s="44">
        <v>0.3</v>
      </c>
      <c r="T12" s="44">
        <v>0.95</v>
      </c>
      <c r="U12" s="44">
        <v>1</v>
      </c>
      <c r="V12" s="44"/>
      <c r="W12" s="44"/>
      <c r="X12" s="44"/>
    </row>
    <row r="13" spans="1:37" ht="27.75" customHeight="1" x14ac:dyDescent="0.2">
      <c r="A13" s="219" t="s">
        <v>44</v>
      </c>
      <c r="B13" s="213" t="s">
        <v>116</v>
      </c>
      <c r="C13" s="120" t="s">
        <v>109</v>
      </c>
      <c r="D13" s="120" t="s">
        <v>111</v>
      </c>
      <c r="E13" s="120" t="s">
        <v>113</v>
      </c>
      <c r="F13" s="211" t="s">
        <v>114</v>
      </c>
      <c r="G13" s="243" t="s">
        <v>115</v>
      </c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244"/>
      <c r="V13" s="244"/>
      <c r="W13" s="244"/>
      <c r="X13" s="244"/>
      <c r="Y13" s="244"/>
      <c r="Z13" s="244"/>
      <c r="AA13" s="244"/>
      <c r="AB13" s="244"/>
      <c r="AC13" s="244"/>
      <c r="AD13" s="114"/>
      <c r="AE13" s="114"/>
      <c r="AF13" s="114"/>
      <c r="AG13" s="114"/>
      <c r="AH13" s="114"/>
      <c r="AI13" s="114"/>
      <c r="AJ13" s="114"/>
      <c r="AK13" s="114"/>
    </row>
    <row r="14" spans="1:37" ht="71.25" customHeight="1" x14ac:dyDescent="0.2">
      <c r="A14" s="220"/>
      <c r="B14" s="214"/>
      <c r="C14" s="127" t="s">
        <v>108</v>
      </c>
      <c r="D14" s="127" t="s">
        <v>110</v>
      </c>
      <c r="E14" s="127" t="s">
        <v>112</v>
      </c>
      <c r="F14" s="212"/>
      <c r="G14" s="243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14"/>
      <c r="AE14" s="114"/>
      <c r="AF14" s="114"/>
      <c r="AG14" s="114"/>
      <c r="AH14" s="114"/>
      <c r="AI14" s="114"/>
      <c r="AJ14" s="114"/>
      <c r="AK14" s="114"/>
    </row>
    <row r="15" spans="1:37" ht="56.25" customHeight="1" x14ac:dyDescent="0.2">
      <c r="A15" s="220"/>
      <c r="B15" s="215"/>
      <c r="C15" s="122" t="s">
        <v>102</v>
      </c>
      <c r="D15" s="122" t="s">
        <v>103</v>
      </c>
      <c r="E15" s="122" t="s">
        <v>107</v>
      </c>
      <c r="F15" s="123" t="s">
        <v>106</v>
      </c>
      <c r="G15" s="125" t="s">
        <v>120</v>
      </c>
      <c r="H15" s="40" t="s">
        <v>48</v>
      </c>
      <c r="I15" s="41" t="s">
        <v>49</v>
      </c>
      <c r="J15" s="42" t="s">
        <v>50</v>
      </c>
      <c r="K15" s="40" t="s">
        <v>48</v>
      </c>
      <c r="L15" s="41" t="s">
        <v>49</v>
      </c>
      <c r="M15" s="42" t="s">
        <v>50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4"/>
      <c r="AE15" s="114"/>
      <c r="AF15" s="114"/>
      <c r="AG15" s="114"/>
      <c r="AH15" s="114"/>
      <c r="AI15" s="114"/>
      <c r="AJ15" s="114"/>
      <c r="AK15" s="114"/>
    </row>
    <row r="16" spans="1:37" ht="35.25" customHeight="1" x14ac:dyDescent="0.2">
      <c r="A16" s="220"/>
      <c r="B16" s="113" t="str">
        <f>+'Tabla 12 Marco Logico  Proyecto'!B12</f>
        <v>Estudios previos proceso licitación</v>
      </c>
      <c r="C16" s="121">
        <f>+'Ingreso Avance Actividad'!H7</f>
        <v>0</v>
      </c>
      <c r="D16" s="121">
        <f>+'Ingreso Avance Actividad'!E7</f>
        <v>0</v>
      </c>
      <c r="E16" s="121" t="e">
        <f>+'Ingreso Avance Actividad'!K7</f>
        <v>#DIV/0!</v>
      </c>
      <c r="F16" s="124" t="e">
        <f t="shared" ref="F16:G19" si="0">+C16/D16</f>
        <v>#DIV/0!</v>
      </c>
      <c r="G16" s="124" t="e">
        <f>+E16/C16</f>
        <v>#DIV/0!</v>
      </c>
      <c r="H16" s="44" t="s">
        <v>157</v>
      </c>
      <c r="I16" s="44" t="s">
        <v>158</v>
      </c>
      <c r="J16" s="44" t="s">
        <v>156</v>
      </c>
      <c r="K16" s="44" t="s">
        <v>155</v>
      </c>
      <c r="L16" s="44" t="s">
        <v>154</v>
      </c>
      <c r="M16" s="44" t="s">
        <v>153</v>
      </c>
      <c r="Q16" s="50"/>
      <c r="R16" s="50"/>
    </row>
    <row r="17" spans="1:18" ht="38.25" customHeight="1" x14ac:dyDescent="0.2">
      <c r="A17" s="220"/>
      <c r="B17" s="113" t="str">
        <f>+'Tabla 12 Marco Logico  Proyecto'!B13</f>
        <v>Elaboración pliegos licitación</v>
      </c>
      <c r="C17" s="121">
        <f>+'Ingreso Avance Actividad'!H8</f>
        <v>0</v>
      </c>
      <c r="D17" s="121">
        <f>+'Ingreso Avance Actividad'!E8</f>
        <v>0</v>
      </c>
      <c r="E17" s="121" t="e">
        <f>+'Ingreso Avance Actividad'!K8</f>
        <v>#DIV/0!</v>
      </c>
      <c r="F17" s="124" t="e">
        <f t="shared" si="0"/>
        <v>#DIV/0!</v>
      </c>
      <c r="G17" s="124" t="e">
        <f t="shared" si="0"/>
        <v>#DIV/0!</v>
      </c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39.75" customHeight="1" x14ac:dyDescent="0.2">
      <c r="A18" s="220"/>
      <c r="B18" s="113" t="str">
        <f>+'Tabla 12 Marco Logico  Proyecto'!B14</f>
        <v>Publicacion pliegos y adjudicación</v>
      </c>
      <c r="C18" s="121">
        <f>+'Ingreso Avance Actividad'!H9</f>
        <v>0</v>
      </c>
      <c r="D18" s="121">
        <f>+'Ingreso Avance Actividad'!E9</f>
        <v>0</v>
      </c>
      <c r="E18" s="121" t="e">
        <f>+'Ingreso Avance Actividad'!K9</f>
        <v>#DIV/0!</v>
      </c>
      <c r="F18" s="124" t="e">
        <f t="shared" si="0"/>
        <v>#DIV/0!</v>
      </c>
      <c r="G18" s="124" t="e">
        <f t="shared" si="0"/>
        <v>#DIV/0!</v>
      </c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30" customHeight="1" x14ac:dyDescent="0.2">
      <c r="A19" s="220"/>
      <c r="B19" s="113" t="str">
        <f>+'Tabla 12 Marco Logico  Proyecto'!B15</f>
        <v xml:space="preserve">Realizacion del proyecto </v>
      </c>
      <c r="C19" s="121">
        <f>+'Ingreso Avance Actividad'!H10</f>
        <v>0</v>
      </c>
      <c r="D19" s="121">
        <f>+'Ingreso Avance Actividad'!E10</f>
        <v>0</v>
      </c>
      <c r="E19" s="121" t="e">
        <f>+'Ingreso Avance Actividad'!K10</f>
        <v>#DIV/0!</v>
      </c>
      <c r="F19" s="124" t="e">
        <f t="shared" si="0"/>
        <v>#DIV/0!</v>
      </c>
      <c r="G19" s="124" t="e">
        <f t="shared" si="0"/>
        <v>#DIV/0!</v>
      </c>
    </row>
  </sheetData>
  <mergeCells count="19">
    <mergeCell ref="W6:AE7"/>
    <mergeCell ref="A8:A10"/>
    <mergeCell ref="A13:A19"/>
    <mergeCell ref="B13:B15"/>
    <mergeCell ref="F13:F14"/>
    <mergeCell ref="G13:G14"/>
    <mergeCell ref="U13:W13"/>
    <mergeCell ref="X13:Z13"/>
    <mergeCell ref="AA13:AC13"/>
    <mergeCell ref="F6:H6"/>
    <mergeCell ref="I6:K6"/>
    <mergeCell ref="L6:N6"/>
    <mergeCell ref="O6:Q6"/>
    <mergeCell ref="A2:R2"/>
    <mergeCell ref="A4:R4"/>
    <mergeCell ref="A6:B7"/>
    <mergeCell ref="C6:C7"/>
    <mergeCell ref="D6:D7"/>
    <mergeCell ref="E6:E7"/>
  </mergeCells>
  <conditionalFormatting sqref="F16">
    <cfRule type="cellIs" dxfId="8" priority="70" operator="lessThan">
      <formula>1</formula>
    </cfRule>
    <cfRule type="cellIs" dxfId="7" priority="71" operator="equal">
      <formula>1</formula>
    </cfRule>
    <cfRule type="cellIs" dxfId="6" priority="72" operator="greaterThan">
      <formula>1</formula>
    </cfRule>
  </conditionalFormatting>
  <conditionalFormatting sqref="G16:G19">
    <cfRule type="cellIs" dxfId="5" priority="67" operator="greaterThan">
      <formula>1</formula>
    </cfRule>
    <cfRule type="cellIs" dxfId="4" priority="68" operator="equal">
      <formula>1</formula>
    </cfRule>
    <cfRule type="cellIs" dxfId="3" priority="69" operator="lessThan">
      <formula>1</formula>
    </cfRule>
  </conditionalFormatting>
  <conditionalFormatting sqref="F17:F19">
    <cfRule type="cellIs" dxfId="2" priority="73" operator="lessThan">
      <formula>#REF!</formula>
    </cfRule>
    <cfRule type="cellIs" dxfId="1" priority="74" operator="between">
      <formula>#REF!</formula>
      <formula>#REF!</formula>
    </cfRule>
    <cfRule type="cellIs" dxfId="0" priority="75" operator="greaterThanOrEqual">
      <formula>#REF!</formula>
    </cfRule>
  </conditionalFormatting>
  <printOptions horizontalCentered="1" verticalCentered="1"/>
  <pageMargins left="0" right="0" top="0" bottom="0" header="0" footer="0"/>
  <pageSetup paperSize="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3D6B8-3FEE-4A2B-ACD9-58C5B8EEF99D}">
  <dimension ref="B1:Z122"/>
  <sheetViews>
    <sheetView zoomScale="85" zoomScaleNormal="85" workbookViewId="0">
      <selection activeCell="B6" sqref="B6:W6"/>
    </sheetView>
  </sheetViews>
  <sheetFormatPr baseColWidth="10" defaultRowHeight="15" x14ac:dyDescent="0.25"/>
  <cols>
    <col min="1" max="1" width="4" customWidth="1"/>
    <col min="2" max="2" width="12.28515625" customWidth="1"/>
    <col min="3" max="3" width="22.42578125" customWidth="1"/>
    <col min="4" max="4" width="18" customWidth="1"/>
    <col min="5" max="5" width="9.7109375" customWidth="1"/>
    <col min="6" max="24" width="3.7109375" customWidth="1"/>
    <col min="25" max="26" width="14.140625" customWidth="1"/>
  </cols>
  <sheetData>
    <row r="1" spans="2:26" s="1" customFormat="1" ht="15.75" thickBot="1" x14ac:dyDescent="0.3"/>
    <row r="2" spans="2:26" s="1" customFormat="1" ht="27" customHeight="1" thickBot="1" x14ac:dyDescent="0.3">
      <c r="B2" s="250" t="s">
        <v>169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2"/>
    </row>
    <row r="3" spans="2:26" s="5" customFormat="1" ht="30" customHeight="1" x14ac:dyDescent="0.25">
      <c r="B3" s="253" t="s">
        <v>0</v>
      </c>
      <c r="C3" s="254"/>
      <c r="D3" s="254" t="s">
        <v>1</v>
      </c>
      <c r="E3" s="254" t="s">
        <v>5</v>
      </c>
      <c r="F3" s="254" t="s">
        <v>4</v>
      </c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7"/>
    </row>
    <row r="4" spans="2:26" s="1" customFormat="1" ht="15.75" thickBot="1" x14ac:dyDescent="0.3">
      <c r="B4" s="255"/>
      <c r="C4" s="256"/>
      <c r="D4" s="256"/>
      <c r="E4" s="256"/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11</v>
      </c>
      <c r="Q4" s="13">
        <v>12</v>
      </c>
      <c r="R4" s="13">
        <v>13</v>
      </c>
      <c r="S4" s="13">
        <v>14</v>
      </c>
      <c r="T4" s="13">
        <v>15</v>
      </c>
      <c r="U4" s="13">
        <v>16</v>
      </c>
      <c r="V4" s="13">
        <v>17</v>
      </c>
      <c r="W4" s="14">
        <v>18</v>
      </c>
    </row>
    <row r="5" spans="2:26" s="1" customFormat="1" ht="29.25" customHeight="1" thickBot="1" x14ac:dyDescent="0.3">
      <c r="B5" s="245" t="s">
        <v>168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7"/>
      <c r="N5" s="245" t="s">
        <v>143</v>
      </c>
      <c r="O5" s="246"/>
      <c r="P5" s="246"/>
      <c r="Q5" s="246"/>
      <c r="R5" s="246"/>
      <c r="S5" s="246"/>
      <c r="T5" s="246"/>
      <c r="U5" s="246"/>
      <c r="V5" s="246"/>
      <c r="W5" s="247"/>
    </row>
    <row r="6" spans="2:26" s="1" customFormat="1" ht="21" customHeight="1" x14ac:dyDescent="0.25">
      <c r="B6" s="258" t="s">
        <v>144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60"/>
    </row>
    <row r="7" spans="2:26" s="1" customFormat="1" x14ac:dyDescent="0.25">
      <c r="B7" s="261" t="s">
        <v>10</v>
      </c>
      <c r="C7" s="262"/>
      <c r="D7" s="16" t="s">
        <v>2</v>
      </c>
      <c r="E7" s="11">
        <v>2018</v>
      </c>
      <c r="F7" s="18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2"/>
    </row>
    <row r="8" spans="2:26" s="1" customFormat="1" ht="15" customHeight="1" x14ac:dyDescent="0.25">
      <c r="B8" s="263" t="s">
        <v>7</v>
      </c>
      <c r="C8" s="264"/>
      <c r="D8" s="3" t="s">
        <v>2</v>
      </c>
      <c r="E8" s="3">
        <v>2018</v>
      </c>
      <c r="F8" s="2"/>
      <c r="G8" s="19"/>
      <c r="H8" s="1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6"/>
    </row>
    <row r="9" spans="2:26" s="1" customFormat="1" ht="15" customHeight="1" x14ac:dyDescent="0.25">
      <c r="B9" s="265" t="s">
        <v>8</v>
      </c>
      <c r="C9" s="266"/>
      <c r="D9" s="3" t="s">
        <v>2</v>
      </c>
      <c r="E9" s="3">
        <v>2019</v>
      </c>
      <c r="F9" s="19"/>
      <c r="G9" s="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</row>
    <row r="10" spans="2:26" s="1" customFormat="1" x14ac:dyDescent="0.25">
      <c r="B10" s="267" t="s">
        <v>6</v>
      </c>
      <c r="C10" s="268"/>
      <c r="D10" s="3" t="s">
        <v>3</v>
      </c>
      <c r="E10" s="4">
        <v>2018</v>
      </c>
      <c r="F10" s="2"/>
      <c r="G10" s="2"/>
      <c r="H10" s="19"/>
      <c r="I10" s="19"/>
      <c r="J10" s="19"/>
      <c r="K10" s="19"/>
      <c r="L10" s="19"/>
      <c r="M10" s="19"/>
      <c r="N10" s="2"/>
      <c r="O10" s="2"/>
      <c r="P10" s="2"/>
      <c r="Q10" s="2"/>
      <c r="R10" s="2"/>
      <c r="S10" s="2"/>
      <c r="T10" s="2"/>
      <c r="U10" s="2"/>
      <c r="V10" s="2"/>
      <c r="W10" s="6"/>
    </row>
    <row r="11" spans="2:26" s="1" customFormat="1" ht="15.75" thickBot="1" x14ac:dyDescent="0.3">
      <c r="B11" s="248" t="s">
        <v>9</v>
      </c>
      <c r="C11" s="249"/>
      <c r="D11" s="15" t="s">
        <v>2</v>
      </c>
      <c r="E11" s="9">
        <v>2018</v>
      </c>
      <c r="F11" s="7"/>
      <c r="G11" s="7"/>
      <c r="H11" s="7"/>
      <c r="I11" s="7"/>
      <c r="J11" s="7"/>
      <c r="K11" s="7"/>
      <c r="L11" s="7"/>
      <c r="M11" s="7"/>
      <c r="N11" s="20"/>
      <c r="O11" s="7"/>
      <c r="P11" s="7"/>
      <c r="Q11" s="7"/>
      <c r="R11" s="7"/>
      <c r="S11" s="7"/>
      <c r="T11" s="7"/>
      <c r="U11" s="7"/>
      <c r="V11" s="7"/>
      <c r="W11" s="8"/>
    </row>
    <row r="12" spans="2:26" s="1" customFormat="1" x14ac:dyDescent="0.25"/>
    <row r="13" spans="2:26" s="1" customFormat="1" ht="75.75" customHeight="1" x14ac:dyDescent="0.25"/>
    <row r="14" spans="2:26" s="1" customFormat="1" ht="84.75" customHeight="1" x14ac:dyDescent="0.25"/>
    <row r="15" spans="2:26" s="1" customFormat="1" x14ac:dyDescent="0.25"/>
    <row r="16" spans="2:26" s="1" customFormat="1" x14ac:dyDescent="0.25">
      <c r="Y16" s="166">
        <f>378/185323</f>
        <v>2.0396820686045445E-3</v>
      </c>
      <c r="Z16" s="165">
        <v>0.71</v>
      </c>
    </row>
    <row r="17" spans="26:26" s="1" customFormat="1" x14ac:dyDescent="0.25">
      <c r="Z17" s="1">
        <f>+Y16*Z16</f>
        <v>1.4481742687092265E-3</v>
      </c>
    </row>
    <row r="18" spans="26:26" s="1" customFormat="1" x14ac:dyDescent="0.25"/>
    <row r="19" spans="26:26" s="1" customFormat="1" x14ac:dyDescent="0.25"/>
    <row r="20" spans="26:26" s="1" customFormat="1" x14ac:dyDescent="0.25"/>
    <row r="21" spans="26:26" s="1" customFormat="1" x14ac:dyDescent="0.25"/>
    <row r="22" spans="26:26" s="1" customFormat="1" x14ac:dyDescent="0.25"/>
    <row r="23" spans="26:26" s="1" customFormat="1" x14ac:dyDescent="0.25"/>
    <row r="24" spans="26:26" s="1" customFormat="1" x14ac:dyDescent="0.25"/>
    <row r="25" spans="26:26" s="1" customFormat="1" x14ac:dyDescent="0.25"/>
    <row r="26" spans="26:26" s="1" customFormat="1" x14ac:dyDescent="0.25"/>
    <row r="27" spans="26:26" s="1" customFormat="1" x14ac:dyDescent="0.25"/>
    <row r="28" spans="26:26" s="1" customFormat="1" x14ac:dyDescent="0.25"/>
    <row r="29" spans="26:26" s="1" customFormat="1" x14ac:dyDescent="0.25"/>
    <row r="30" spans="26:26" s="1" customFormat="1" x14ac:dyDescent="0.25"/>
    <row r="31" spans="26:26" s="1" customFormat="1" x14ac:dyDescent="0.25"/>
    <row r="32" spans="26:26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</sheetData>
  <mergeCells count="13">
    <mergeCell ref="B5:M5"/>
    <mergeCell ref="B11:C11"/>
    <mergeCell ref="B2:W2"/>
    <mergeCell ref="B3:C4"/>
    <mergeCell ref="D3:D4"/>
    <mergeCell ref="E3:E4"/>
    <mergeCell ref="F3:W3"/>
    <mergeCell ref="N5:W5"/>
    <mergeCell ref="B6:W6"/>
    <mergeCell ref="B7:C7"/>
    <mergeCell ref="B8:C8"/>
    <mergeCell ref="B9:C9"/>
    <mergeCell ref="B10:C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A999B-2D7E-4438-B71E-8C729825FF48}">
  <dimension ref="A1:I3"/>
  <sheetViews>
    <sheetView zoomScale="70" zoomScaleNormal="70" workbookViewId="0">
      <selection activeCell="I3" sqref="I3"/>
    </sheetView>
  </sheetViews>
  <sheetFormatPr baseColWidth="10" defaultRowHeight="15" x14ac:dyDescent="0.25"/>
  <cols>
    <col min="1" max="1" width="90.42578125" customWidth="1"/>
    <col min="2" max="2" width="75.140625" customWidth="1"/>
    <col min="3" max="3" width="10.85546875" customWidth="1"/>
    <col min="4" max="4" width="12.42578125" customWidth="1"/>
  </cols>
  <sheetData>
    <row r="1" spans="1:9" ht="26.25" customHeight="1" x14ac:dyDescent="0.25">
      <c r="A1" s="271" t="s">
        <v>117</v>
      </c>
      <c r="B1" s="271" t="s">
        <v>81</v>
      </c>
      <c r="C1" s="271" t="s">
        <v>16</v>
      </c>
      <c r="D1" s="269" t="s">
        <v>122</v>
      </c>
      <c r="E1" s="269" t="s">
        <v>123</v>
      </c>
      <c r="F1" s="270" t="s">
        <v>124</v>
      </c>
      <c r="G1" s="270"/>
      <c r="H1" s="270"/>
      <c r="I1" s="270"/>
    </row>
    <row r="2" spans="1:9" ht="26.25" customHeight="1" x14ac:dyDescent="0.25">
      <c r="A2" s="272"/>
      <c r="B2" s="272"/>
      <c r="C2" s="272"/>
      <c r="D2" s="269"/>
      <c r="E2" s="269"/>
      <c r="F2" s="196">
        <v>2019</v>
      </c>
      <c r="G2" s="196">
        <v>2023</v>
      </c>
      <c r="H2" s="196">
        <v>2027</v>
      </c>
      <c r="I2" s="196">
        <v>2030</v>
      </c>
    </row>
    <row r="3" spans="1:9" ht="50.25" customHeight="1" x14ac:dyDescent="0.25">
      <c r="A3" s="130" t="str">
        <f>+'Inv. Directriz 4'!B5</f>
        <v>Directriz P 4: Limpieza y lavado de áreas públicas</v>
      </c>
      <c r="B3" s="187" t="str">
        <f>+'[1]Componentes Metas'!$B$33</f>
        <v>Estandarizar las formas y directrices para mejorar la actividad limpieza y lavado de areas públicas</v>
      </c>
      <c r="C3" s="140">
        <f>+'[1]Componentes Metas'!$C$33</f>
        <v>1</v>
      </c>
      <c r="D3" s="139">
        <f>+'[1]Componentes Metas'!D33</f>
        <v>1</v>
      </c>
      <c r="E3" s="139">
        <f>+'[1]Componentes Metas'!E33</f>
        <v>0</v>
      </c>
      <c r="F3" s="139">
        <f>+'[1]Componentes Metas'!F33</f>
        <v>1</v>
      </c>
      <c r="G3" s="139">
        <f>+'[1]Componentes Metas'!G33</f>
        <v>0</v>
      </c>
      <c r="H3" s="139">
        <f>+'[1]Componentes Metas'!H33</f>
        <v>0</v>
      </c>
      <c r="I3" s="139">
        <f>+'[1]Componentes Metas'!I33</f>
        <v>0</v>
      </c>
    </row>
  </sheetData>
  <mergeCells count="6">
    <mergeCell ref="D1:D2"/>
    <mergeCell ref="E1:E2"/>
    <mergeCell ref="F1:I1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385DCD585C2547AA842F540743F573" ma:contentTypeVersion="1" ma:contentTypeDescription="Crear nuevo documento." ma:contentTypeScope="" ma:versionID="1810f6fafa8c96493a0a1f9c718f4add">
  <xsd:schema xmlns:xsd="http://www.w3.org/2001/XMLSchema" xmlns:xs="http://www.w3.org/2001/XMLSchema" xmlns:p="http://schemas.microsoft.com/office/2006/metadata/properties" xmlns:ns2="95f6635b-f59f-440f-9d2e-f5ae66712f60" targetNamespace="http://schemas.microsoft.com/office/2006/metadata/properties" ma:root="true" ma:fieldsID="dcc67252bc04a313662de3cfd2701fa1" ns2:_="">
    <xsd:import namespace="95f6635b-f59f-440f-9d2e-f5ae66712f6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6635b-f59f-440f-9d2e-f5ae66712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B5E26E-6F92-41D2-8E0F-952110D69722}"/>
</file>

<file path=customXml/itemProps2.xml><?xml version="1.0" encoding="utf-8"?>
<ds:datastoreItem xmlns:ds="http://schemas.openxmlformats.org/officeDocument/2006/customXml" ds:itemID="{B0448D58-278C-4809-AA0A-98A0B0F1E45F}"/>
</file>

<file path=customXml/itemProps3.xml><?xml version="1.0" encoding="utf-8"?>
<ds:datastoreItem xmlns:ds="http://schemas.openxmlformats.org/officeDocument/2006/customXml" ds:itemID="{174B0BA7-31FD-4CE8-856D-F02DF409D2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Cumplimiento Prog Lavado Limpie</vt:lpstr>
      <vt:lpstr>Cumplimiento Proyecto Lavado Li</vt:lpstr>
      <vt:lpstr>Ingreso Avance Objetivo 16</vt:lpstr>
      <vt:lpstr>Ingreso Avance Actividad</vt:lpstr>
      <vt:lpstr>Tabla 12 Marco Logico  Proyecto</vt:lpstr>
      <vt:lpstr>Hoja1</vt:lpstr>
      <vt:lpstr>Tablero Semaforos</vt:lpstr>
      <vt:lpstr>Inv. Directriz 4</vt:lpstr>
      <vt:lpstr>Directriz 4</vt:lpstr>
      <vt:lpstr>Presupuesto</vt:lpstr>
      <vt:lpstr>Peso ponderado</vt:lpstr>
      <vt:lpstr>Definición de Indicadores</vt:lpstr>
      <vt:lpstr>Hoja3</vt:lpstr>
      <vt:lpstr>'Cumplimiento Proyecto Lavado Li'!Área_de_impresión</vt:lpstr>
      <vt:lpstr>'Tablero Semaforos'!Área_de_impresión</vt:lpstr>
      <vt:lpstr>'Cumplimiento Proyecto Lavado Li'!Títulos_a_imprimir</vt:lpstr>
      <vt:lpstr>'Tablero Semaforos'!Títulos_a_imprimir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usuario</cp:lastModifiedBy>
  <dcterms:created xsi:type="dcterms:W3CDTF">2018-01-23T15:56:09Z</dcterms:created>
  <dcterms:modified xsi:type="dcterms:W3CDTF">2018-09-04T15:51:22Z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0x01010079385DCD585C2547AA842F540743F573</vt:lpwstr>
  </property>
</Properties>
</file>